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25" windowWidth="19815" windowHeight="7365"/>
  </bookViews>
  <sheets>
    <sheet name="Документ" sheetId="2" r:id="rId1"/>
  </sheets>
  <definedNames>
    <definedName name="_xlnm.Print_Titles" localSheetId="0">Документ!$10:$10</definedName>
  </definedNames>
  <calcPr calcId="125725"/>
</workbook>
</file>

<file path=xl/calcChain.xml><?xml version="1.0" encoding="utf-8"?>
<calcChain xmlns="http://schemas.openxmlformats.org/spreadsheetml/2006/main">
  <c r="H11" i="2"/>
  <c r="H113"/>
  <c r="H112" s="1"/>
  <c r="H111" s="1"/>
  <c r="H110" s="1"/>
  <c r="G113"/>
  <c r="G112" s="1"/>
  <c r="G111" s="1"/>
  <c r="G110" s="1"/>
  <c r="I115"/>
  <c r="H131"/>
  <c r="H130" s="1"/>
  <c r="H129" s="1"/>
  <c r="G131"/>
  <c r="G130" s="1"/>
  <c r="G129" s="1"/>
  <c r="H126"/>
  <c r="G126"/>
  <c r="H124"/>
  <c r="G124"/>
  <c r="H122"/>
  <c r="G122"/>
  <c r="H119"/>
  <c r="G119"/>
  <c r="H108"/>
  <c r="H107" s="1"/>
  <c r="H106" s="1"/>
  <c r="H105" s="1"/>
  <c r="G108"/>
  <c r="G107" s="1"/>
  <c r="G106" s="1"/>
  <c r="G105" s="1"/>
  <c r="H93"/>
  <c r="G93"/>
  <c r="I94"/>
  <c r="I95"/>
  <c r="H97"/>
  <c r="H96" s="1"/>
  <c r="G97"/>
  <c r="G96" s="1"/>
  <c r="H88"/>
  <c r="H87" s="1"/>
  <c r="G88"/>
  <c r="G87" s="1"/>
  <c r="I89"/>
  <c r="H91"/>
  <c r="H90" s="1"/>
  <c r="G91"/>
  <c r="G90" s="1"/>
  <c r="H84"/>
  <c r="H83" s="1"/>
  <c r="H82" s="1"/>
  <c r="G84"/>
  <c r="G83" s="1"/>
  <c r="G82" s="1"/>
  <c r="H78"/>
  <c r="H77" s="1"/>
  <c r="H76" s="1"/>
  <c r="H75" s="1"/>
  <c r="H74" s="1"/>
  <c r="G78"/>
  <c r="G77" s="1"/>
  <c r="G76" s="1"/>
  <c r="G75" s="1"/>
  <c r="G74" s="1"/>
  <c r="G59"/>
  <c r="G58" s="1"/>
  <c r="G57" s="1"/>
  <c r="I60"/>
  <c r="H42"/>
  <c r="G42"/>
  <c r="G38"/>
  <c r="G37" s="1"/>
  <c r="H118" l="1"/>
  <c r="H117" s="1"/>
  <c r="H116" s="1"/>
  <c r="G118"/>
  <c r="G117" s="1"/>
  <c r="G116" s="1"/>
  <c r="H86"/>
  <c r="G86"/>
  <c r="I87"/>
  <c r="G36"/>
  <c r="I88"/>
  <c r="I25"/>
  <c r="I26"/>
  <c r="I27"/>
  <c r="I28"/>
  <c r="I29"/>
  <c r="I30"/>
  <c r="I31"/>
  <c r="I32"/>
  <c r="I33"/>
  <c r="I34"/>
  <c r="I39"/>
  <c r="I41"/>
  <c r="I43"/>
  <c r="I44"/>
  <c r="I45"/>
  <c r="I46"/>
  <c r="I47"/>
  <c r="I48"/>
  <c r="I49"/>
  <c r="I50"/>
  <c r="I51"/>
  <c r="I52"/>
  <c r="I54"/>
  <c r="I55"/>
  <c r="I56"/>
  <c r="I61"/>
  <c r="I62"/>
  <c r="I72"/>
  <c r="I73"/>
  <c r="I74"/>
  <c r="I75"/>
  <c r="I76"/>
  <c r="I77"/>
  <c r="I78"/>
  <c r="I79"/>
  <c r="I83"/>
  <c r="I84"/>
  <c r="I85"/>
  <c r="I90"/>
  <c r="I91"/>
  <c r="I92"/>
  <c r="I97"/>
  <c r="I96" s="1"/>
  <c r="I98"/>
  <c r="I99"/>
  <c r="I100"/>
  <c r="I101"/>
  <c r="I102"/>
  <c r="I103"/>
  <c r="I106"/>
  <c r="I107"/>
  <c r="I108"/>
  <c r="I109"/>
  <c r="I110"/>
  <c r="I111"/>
  <c r="I112"/>
  <c r="I113"/>
  <c r="I114"/>
  <c r="I120"/>
  <c r="I121"/>
  <c r="I122"/>
  <c r="I123"/>
  <c r="I125"/>
  <c r="I127"/>
  <c r="I128"/>
  <c r="I130"/>
  <c r="I131"/>
  <c r="I132"/>
  <c r="I136"/>
  <c r="I137"/>
  <c r="I138"/>
  <c r="I139"/>
  <c r="I140"/>
  <c r="I141"/>
  <c r="I142"/>
  <c r="I143"/>
  <c r="H135"/>
  <c r="H134" s="1"/>
  <c r="H133" s="1"/>
  <c r="I119"/>
  <c r="I105"/>
  <c r="I82"/>
  <c r="H71"/>
  <c r="H70" s="1"/>
  <c r="H65"/>
  <c r="H64" s="1"/>
  <c r="H63" s="1"/>
  <c r="I59"/>
  <c r="H53"/>
  <c r="I53" s="1"/>
  <c r="H38"/>
  <c r="H40"/>
  <c r="I40" s="1"/>
  <c r="H21"/>
  <c r="H20" s="1"/>
  <c r="H19" s="1"/>
  <c r="H18" s="1"/>
  <c r="H16"/>
  <c r="I86" l="1"/>
  <c r="I38"/>
  <c r="H37"/>
  <c r="H58"/>
  <c r="H69"/>
  <c r="H81"/>
  <c r="H15"/>
  <c r="I42"/>
  <c r="I58" l="1"/>
  <c r="H57"/>
  <c r="I37"/>
  <c r="H36"/>
  <c r="H68"/>
  <c r="H14"/>
  <c r="H80"/>
  <c r="H35" l="1"/>
  <c r="H13"/>
  <c r="H67"/>
  <c r="G135"/>
  <c r="I126"/>
  <c r="I124"/>
  <c r="I129"/>
  <c r="I93"/>
  <c r="I36"/>
  <c r="G71"/>
  <c r="I23"/>
  <c r="H12" l="1"/>
  <c r="G65"/>
  <c r="I66"/>
  <c r="H104"/>
  <c r="G70"/>
  <c r="I71"/>
  <c r="G134"/>
  <c r="I135"/>
  <c r="I118"/>
  <c r="I24"/>
  <c r="I22"/>
  <c r="G16" l="1"/>
  <c r="I17"/>
  <c r="G81"/>
  <c r="G133"/>
  <c r="I133" s="1"/>
  <c r="I134"/>
  <c r="G69"/>
  <c r="I70"/>
  <c r="G64"/>
  <c r="G63" s="1"/>
  <c r="I63" s="1"/>
  <c r="I65"/>
  <c r="G21"/>
  <c r="G20" l="1"/>
  <c r="I21"/>
  <c r="G35"/>
  <c r="I64"/>
  <c r="G68"/>
  <c r="I69"/>
  <c r="G80"/>
  <c r="I80" s="1"/>
  <c r="I81"/>
  <c r="G15"/>
  <c r="I16"/>
  <c r="H144"/>
  <c r="I20" l="1"/>
  <c r="G19"/>
  <c r="I117"/>
  <c r="G14"/>
  <c r="I15"/>
  <c r="G67"/>
  <c r="I67" s="1"/>
  <c r="I68"/>
  <c r="I57"/>
  <c r="I35"/>
  <c r="G18" l="1"/>
  <c r="G12" s="1"/>
  <c r="I19"/>
  <c r="I14"/>
  <c r="G13"/>
  <c r="G104"/>
  <c r="I116"/>
  <c r="G11" l="1"/>
  <c r="I104"/>
  <c r="G144"/>
  <c r="I13"/>
  <c r="I18"/>
  <c r="I12" l="1"/>
  <c r="I11" l="1"/>
</calcChain>
</file>

<file path=xl/sharedStrings.xml><?xml version="1.0" encoding="utf-8"?>
<sst xmlns="http://schemas.openxmlformats.org/spreadsheetml/2006/main" count="787" uniqueCount="157">
  <si>
    <t>Документ, учреждение</t>
  </si>
  <si>
    <t>970</t>
  </si>
  <si>
    <t>0000000000</t>
  </si>
  <si>
    <t>000</t>
  </si>
  <si>
    <t>0100000000</t>
  </si>
  <si>
    <t>0100001000</t>
  </si>
  <si>
    <t>0100001040</t>
  </si>
  <si>
    <t>100</t>
  </si>
  <si>
    <t>0100001080</t>
  </si>
  <si>
    <t>200</t>
  </si>
  <si>
    <t>800</t>
  </si>
  <si>
    <t>0100009000</t>
  </si>
  <si>
    <t>0100009010</t>
  </si>
  <si>
    <t>0100002000</t>
  </si>
  <si>
    <t>0100002010</t>
  </si>
  <si>
    <t>0100002020</t>
  </si>
  <si>
    <t>0100003000</t>
  </si>
  <si>
    <t>0200000000</t>
  </si>
  <si>
    <t>020F255000</t>
  </si>
  <si>
    <t>020F255550</t>
  </si>
  <si>
    <t>0300000000</t>
  </si>
  <si>
    <t>0300004000</t>
  </si>
  <si>
    <t>0300004020</t>
  </si>
  <si>
    <t>0500000000</t>
  </si>
  <si>
    <t>0500004000</t>
  </si>
  <si>
    <t>0500004040</t>
  </si>
  <si>
    <t>0700000000</t>
  </si>
  <si>
    <t>0700004000</t>
  </si>
  <si>
    <t>0700004060</t>
  </si>
  <si>
    <t>1900000000</t>
  </si>
  <si>
    <t>1900004000</t>
  </si>
  <si>
    <t>0100051000</t>
  </si>
  <si>
    <t>0100051180</t>
  </si>
  <si>
    <t>0900000000</t>
  </si>
  <si>
    <t>0900004000</t>
  </si>
  <si>
    <t>0900004080</t>
  </si>
  <si>
    <t>1900004300</t>
  </si>
  <si>
    <t>1900015000</t>
  </si>
  <si>
    <t>1000000000</t>
  </si>
  <si>
    <t>1000004000</t>
  </si>
  <si>
    <t>1000004090</t>
  </si>
  <si>
    <t>0700004050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</si>
  <si>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</si>
  <si>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</si>
  <si>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</si>
  <si>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</si>
  <si>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</si>
  <si>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</si>
  <si>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</si>
  <si>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300</t>
  </si>
  <si>
    <t>1700000000</t>
  </si>
  <si>
    <t>1700004000</t>
  </si>
  <si>
    <t>1700004030</t>
  </si>
  <si>
    <t xml:space="preserve">Всего расходов:   </t>
  </si>
  <si>
    <t>Муниципальное казенное  учреждение администрация Малмыжского городского поселения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</si>
  <si>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</si>
  <si>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</si>
  <si>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Раздел</t>
  </si>
  <si>
    <t>Подраздел</t>
  </si>
  <si>
    <t>Целевая статья</t>
  </si>
  <si>
    <t>Вид расхода</t>
  </si>
  <si>
    <t>00</t>
  </si>
  <si>
    <t>01</t>
  </si>
  <si>
    <t>02</t>
  </si>
  <si>
    <t>04</t>
  </si>
  <si>
    <t>11</t>
  </si>
  <si>
    <t>13</t>
  </si>
  <si>
    <t>03</t>
  </si>
  <si>
    <t>10</t>
  </si>
  <si>
    <t>09</t>
  </si>
  <si>
    <t>12</t>
  </si>
  <si>
    <t>05</t>
  </si>
  <si>
    <t>07</t>
  </si>
  <si>
    <t>06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</si>
  <si>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</si>
  <si>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</si>
  <si>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</si>
  <si>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</si>
  <si>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</si>
  <si>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</si>
  <si>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</si>
  <si>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Резервный фонд</t>
  </si>
  <si>
    <t>Другие общегосударственные вопросы</t>
  </si>
  <si>
    <t>Финансовое обеспечение деятельности муниципальных учреждений</t>
  </si>
  <si>
    <t>Расходы на содержание специалиста по земельным вопросам</t>
  </si>
  <si>
    <t>Обеспечение хозяйственного обслуживания</t>
  </si>
  <si>
    <t>Муниципальная программа "Формирование современной городской среды на территории Малмыжского городского поселения на 2018-2022 годы"</t>
  </si>
  <si>
    <t>Мероприятия в установленной сфере деятельности</t>
  </si>
  <si>
    <t>Реализация программ формирования современной городской среды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</si>
  <si>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межеванию территорий</t>
  </si>
  <si>
    <t>Меропритяия в установленной сфере деятельности</t>
  </si>
  <si>
    <t>Мероприятия по профилактике правонарушений</t>
  </si>
  <si>
    <t>Муниципальная программа "Управление муниципальным имуществом Малмыжского городского поселения Кировской области" в 2018-2022 годы</t>
  </si>
  <si>
    <t>Мероприятия по оценке имущества. межевание зем.участков, изготовление технических планов</t>
  </si>
  <si>
    <t>Капитальные вложения в объекты государственной (муниципальной) собственности</t>
  </si>
  <si>
    <t>Прочие мероприятия в области коммунального хозяйства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</si>
  <si>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</si>
  <si>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</si>
  <si>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</si>
  <si>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</si>
  <si>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</si>
  <si>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</si>
  <si>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по пожарной безопасности по городскому поселению</t>
  </si>
  <si>
    <t>НАЦИОНАЛЬНАЯ ЭКОНОМИКА</t>
  </si>
  <si>
    <t>Дорожное хозяйство (дорожные фонды)</t>
  </si>
  <si>
    <t>Мероприятия по ремонту дорожного полотна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</si>
  <si>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</si>
  <si>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</si>
  <si>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</si>
  <si>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</si>
  <si>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Мероприятия по ремонту многоквартирных домов</t>
  </si>
  <si>
    <t>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</si>
  <si>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</si>
  <si>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</si>
  <si>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</si>
  <si>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</si>
  <si>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</si>
  <si>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</si>
  <si>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с детьми инвалидами</t>
  </si>
  <si>
    <t>Другие вопросы в области социальной политики</t>
  </si>
  <si>
    <t>Социальное обеспечение и иные выплаты населению</t>
  </si>
  <si>
    <t>Предоставление мер социальной поддержки муниципальным служащим</t>
  </si>
  <si>
    <t>Пенсионное обеспечение</t>
  </si>
  <si>
    <t>СОЦИАЛЬНАЯ ПОЛИТИКА</t>
  </si>
  <si>
    <t>Процент исполнения</t>
  </si>
  <si>
    <t>Утверждено сводной бюджетной росписью        (тыс. рублей)</t>
  </si>
  <si>
    <t>Факт (тыс.рублей)</t>
  </si>
  <si>
    <t>РАСХОДЫ</t>
  </si>
  <si>
    <t>Приложение №2</t>
  </si>
  <si>
    <t>Главный распорядитель</t>
  </si>
  <si>
    <t>к решению городской Думы</t>
  </si>
  <si>
    <t>бюджета поселения по ведомственной структуре расходов бюджета поселения за 2021 год</t>
  </si>
  <si>
    <t>0100009040</t>
  </si>
  <si>
    <t>Проведение выборов и референдумов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</si>
  <si>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2018-2023 гг.</t>
  </si>
  <si>
    <t>Обеспечение проведение выборов и референдумов</t>
  </si>
  <si>
    <t>Межбюджетные трансферты</t>
  </si>
  <si>
    <t>Расходы по осуществлению внутреннего муниципального финансового контроля</t>
  </si>
  <si>
    <t>0100009030</t>
  </si>
  <si>
    <t>Расходы на содержание специалиста по общим вопросам</t>
  </si>
  <si>
    <t>Задолженность и возмещение судебных расходов по решению суда</t>
  </si>
  <si>
    <t>Предоставление межбюджетных трансфертов бюджетам городского и сельских поселений на решение социально значимых вопросов</t>
  </si>
  <si>
    <t>19000S5171</t>
  </si>
  <si>
    <t>19000S5000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</si>
  <si>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</si>
  <si>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Софинансирование расходов субсидии из областного бюджета на инвестиционные программы и проекты развития общественной инфраструктуры  муниципальных образований  Кировской области «Дорога к храму, ремонт асфальтобетонного покрытия тротуара по ул. Карла Либкнехта, г.Малмыж</t>
  </si>
  <si>
    <t>Инвестиционные программы и проекты развития  общественной инфраструктуры муниципальных  образований Кировской области «Дорога к храму, ремонт асфальтобетонного покрытия тротуара по ул. Карла Либкнехта, г. Малмыж</t>
  </si>
  <si>
    <t>Муниципальная программа "Социальная адаптация детей с ограниченными возможностями в Малмыжском городском поселении Малмыжского района в Кировской области" на 2019-2023 годы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</si>
  <si>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2015-2023 годы</t>
  </si>
  <si>
    <t>Муниципальная программа "Профилактика правонарушений и борьба с преступностью в муниципальном образовании Малмыжское городское поселение Малмыжского района Кировской области" на 2019-2023 гг.</t>
  </si>
  <si>
    <t>Муниципальная программа "Управление муниципальным имуществом Малмыжского городского поселения Кировской области" в 2018-2023 годы</t>
  </si>
  <si>
    <t>Муниципальная программа "Пожарная безопасность муниципального образования Малмыжское городское поселение Малмыжского района Кировской области" на 2019-2023 годы</t>
  </si>
  <si>
    <t>Муниципальная программа "Формирование современной городской среды на территории Малмыжского городского поселения на 2018-2024 годы"</t>
  </si>
  <si>
    <t>Муниципальная программа "Ремонт и содержание муниципального жилья в муниципальном образовании Малмыжское городское поселение Малмыжского района Кировской области" на 2018-2023 годы</t>
  </si>
  <si>
    <t>Муниципальная    программа 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</si>
  <si>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Муниципальная программа "Комплексного развития  транспортной инфраструктуры  в Малмыжском городском поселении Малмыжского района Кировской области" на 2018-2026 годы</t>
  </si>
  <si>
    <t>от  16.05.2022   № 1/45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</si>
</sst>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1" xfId="2" applyNumberFormat="1" applyFont="1" applyProtection="1"/>
    <xf numFmtId="0" fontId="9" fillId="0" borderId="2" xfId="5" applyNumberFormat="1" applyFont="1" applyProtection="1">
      <alignment horizontal="center" vertical="center" wrapText="1"/>
    </xf>
    <xf numFmtId="0" fontId="9" fillId="0" borderId="2" xfId="6" applyNumberFormat="1" applyFont="1" applyAlignment="1" applyProtection="1">
      <alignment horizontal="left" vertical="top" wrapText="1"/>
    </xf>
    <xf numFmtId="1" fontId="9" fillId="0" borderId="2" xfId="7" applyNumberFormat="1" applyFont="1" applyProtection="1">
      <alignment horizontal="center" vertical="top" shrinkToFit="1"/>
    </xf>
    <xf numFmtId="49" fontId="9" fillId="0" borderId="2" xfId="7" applyNumberFormat="1" applyFont="1" applyProtection="1">
      <alignment horizontal="center" vertical="top" shrinkToFit="1"/>
    </xf>
    <xf numFmtId="0" fontId="7" fillId="0" borderId="1" xfId="2" applyNumberFormat="1" applyFont="1" applyFill="1" applyProtection="1"/>
    <xf numFmtId="0" fontId="9" fillId="0" borderId="2" xfId="5" applyNumberFormat="1" applyFont="1" applyFill="1" applyProtection="1">
      <alignment horizontal="center" vertical="center" wrapText="1"/>
    </xf>
    <xf numFmtId="164" fontId="9" fillId="0" borderId="3" xfId="11" applyNumberFormat="1" applyFon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7" fillId="0" borderId="1" xfId="13" applyNumberFormat="1" applyFont="1" applyProtection="1">
      <alignment horizontal="left" wrapText="1"/>
    </xf>
    <xf numFmtId="0" fontId="7" fillId="0" borderId="1" xfId="13" applyFont="1">
      <alignment horizontal="left" wrapText="1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49" fontId="7" fillId="5" borderId="2" xfId="7" applyNumberFormat="1" applyFont="1" applyFill="1" applyProtection="1">
      <alignment horizontal="center" vertical="top" shrinkToFit="1"/>
    </xf>
    <xf numFmtId="0" fontId="9" fillId="5" borderId="2" xfId="6" applyNumberFormat="1" applyFont="1" applyFill="1" applyProtection="1">
      <alignment vertical="top" wrapTex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49" fontId="9" fillId="0" borderId="2" xfId="7" applyNumberFormat="1" applyFont="1" applyFill="1" applyProtection="1">
      <alignment horizontal="center" vertical="top" shrinkToFit="1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2" xfId="6" applyNumberFormat="1" applyFont="1" applyFill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9" fillId="5" borderId="2" xfId="7" applyNumberFormat="1" applyFont="1" applyFill="1" applyProtection="1">
      <alignment horizontal="center" vertical="top" shrinkToFit="1"/>
    </xf>
    <xf numFmtId="49" fontId="9" fillId="5" borderId="2" xfId="7" applyNumberFormat="1" applyFont="1" applyFill="1" applyProtection="1">
      <alignment horizontal="center" vertical="top" shrinkToFit="1"/>
    </xf>
    <xf numFmtId="0" fontId="6" fillId="0" borderId="0" xfId="0" applyFont="1" applyAlignment="1" applyProtection="1">
      <alignment horizontal="left"/>
      <protection locked="0"/>
    </xf>
    <xf numFmtId="0" fontId="9" fillId="0" borderId="6" xfId="5" applyNumberFormat="1" applyFont="1" applyBorder="1" applyProtection="1">
      <alignment horizontal="center" vertical="center" wrapText="1"/>
    </xf>
    <xf numFmtId="164" fontId="9" fillId="0" borderId="4" xfId="8" applyNumberFormat="1" applyFont="1" applyFill="1" applyBorder="1" applyProtection="1">
      <alignment horizontal="right" vertical="top" shrinkToFit="1"/>
    </xf>
    <xf numFmtId="164" fontId="9" fillId="0" borderId="5" xfId="8" applyNumberFormat="1" applyFont="1" applyFill="1" applyBorder="1" applyProtection="1">
      <alignment horizontal="right" vertical="top" shrinkToFit="1"/>
    </xf>
    <xf numFmtId="164" fontId="7" fillId="0" borderId="5" xfId="8" applyNumberFormat="1" applyFont="1" applyFill="1" applyBorder="1" applyProtection="1">
      <alignment horizontal="right" vertical="top" shrinkToFit="1"/>
    </xf>
    <xf numFmtId="164" fontId="9" fillId="5" borderId="5" xfId="8" applyNumberFormat="1" applyFont="1" applyFill="1" applyBorder="1" applyProtection="1">
      <alignment horizontal="right" vertical="top" shrinkToFit="1"/>
    </xf>
    <xf numFmtId="164" fontId="7" fillId="5" borderId="5" xfId="8" applyNumberFormat="1" applyFont="1" applyFill="1" applyBorder="1" applyProtection="1">
      <alignment horizontal="right" vertical="top" shrinkToFit="1"/>
    </xf>
    <xf numFmtId="0" fontId="7" fillId="0" borderId="6" xfId="5" applyNumberFormat="1" applyFont="1" applyBorder="1" applyProtection="1">
      <alignment horizontal="center" vertical="center" wrapText="1"/>
    </xf>
    <xf numFmtId="164" fontId="7" fillId="0" borderId="4" xfId="8" applyNumberFormat="1" applyFont="1" applyFill="1" applyBorder="1" applyProtection="1">
      <alignment horizontal="right" vertical="top" shrinkToFit="1"/>
    </xf>
    <xf numFmtId="0" fontId="0" fillId="0" borderId="0" xfId="0" applyFont="1" applyProtection="1">
      <protection locked="0"/>
    </xf>
    <xf numFmtId="4" fontId="9" fillId="0" borderId="4" xfId="8" applyNumberFormat="1" applyFont="1" applyFill="1" applyBorder="1" applyProtection="1">
      <alignment horizontal="right" vertical="top" shrinkToFit="1"/>
    </xf>
    <xf numFmtId="0" fontId="6" fillId="0" borderId="0" xfId="0" applyFont="1" applyAlignment="1" applyProtection="1">
      <protection locked="0"/>
    </xf>
    <xf numFmtId="4" fontId="7" fillId="0" borderId="4" xfId="8" applyNumberFormat="1" applyFont="1" applyFill="1" applyBorder="1" applyProtection="1">
      <alignment horizontal="right" vertical="top" shrinkToFit="1"/>
    </xf>
    <xf numFmtId="49" fontId="7" fillId="0" borderId="2" xfId="29" applyNumberFormat="1" applyFont="1" applyFill="1" applyBorder="1" applyAlignment="1" applyProtection="1">
      <alignment horizontal="center" vertical="top" shrinkToFit="1"/>
    </xf>
    <xf numFmtId="0" fontId="9" fillId="0" borderId="2" xfId="6" applyNumberFormat="1" applyFont="1" applyFill="1" applyAlignment="1" applyProtection="1">
      <alignment vertical="top" wrapText="1"/>
    </xf>
    <xf numFmtId="1" fontId="9" fillId="5" borderId="5" xfId="7" applyNumberFormat="1" applyFont="1" applyFill="1" applyBorder="1" applyProtection="1">
      <alignment horizontal="center" vertical="top" shrinkToFit="1"/>
    </xf>
    <xf numFmtId="164" fontId="9" fillId="5" borderId="8" xfId="8" applyNumberFormat="1" applyFont="1" applyFill="1" applyBorder="1" applyProtection="1">
      <alignment horizontal="right" vertical="top" shrinkToFit="1"/>
    </xf>
    <xf numFmtId="164" fontId="9" fillId="5" borderId="4" xfId="8" applyNumberFormat="1" applyFont="1" applyFill="1" applyBorder="1" applyProtection="1">
      <alignment horizontal="right" vertical="top" shrinkToFit="1"/>
    </xf>
    <xf numFmtId="49" fontId="7" fillId="5" borderId="5" xfId="7" applyNumberFormat="1" applyFont="1" applyFill="1" applyBorder="1" applyProtection="1">
      <alignment horizontal="center" vertical="top" shrinkToFit="1"/>
    </xf>
    <xf numFmtId="164" fontId="7" fillId="5" borderId="4" xfId="8" applyNumberFormat="1" applyFont="1" applyFill="1" applyBorder="1" applyProtection="1">
      <alignment horizontal="right" vertical="top" shrinkToFit="1"/>
    </xf>
    <xf numFmtId="4" fontId="7" fillId="5" borderId="4" xfId="8" applyNumberFormat="1" applyFont="1" applyFill="1" applyBorder="1" applyProtection="1">
      <alignment horizontal="right" vertical="top" shrinkToFit="1"/>
    </xf>
    <xf numFmtId="1" fontId="9" fillId="5" borderId="4" xfId="7" applyNumberFormat="1" applyFont="1" applyFill="1" applyBorder="1" applyProtection="1">
      <alignment horizontal="center" vertical="top" shrinkToFit="1"/>
    </xf>
    <xf numFmtId="1" fontId="7" fillId="5" borderId="5" xfId="7" applyNumberFormat="1" applyFont="1" applyFill="1" applyBorder="1" applyProtection="1">
      <alignment horizontal="center" vertical="top" shrinkToFit="1"/>
    </xf>
    <xf numFmtId="164" fontId="9" fillId="5" borderId="3" xfId="8" applyNumberFormat="1" applyFont="1" applyFill="1" applyBorder="1" applyProtection="1">
      <alignment horizontal="right" vertical="top" shrinkToFit="1"/>
    </xf>
    <xf numFmtId="164" fontId="7" fillId="5" borderId="9" xfId="8" applyNumberFormat="1" applyFont="1" applyFill="1" applyBorder="1" applyProtection="1">
      <alignment horizontal="right" vertical="top" shrinkToFit="1"/>
    </xf>
    <xf numFmtId="1" fontId="7" fillId="5" borderId="6" xfId="7" applyNumberFormat="1" applyFont="1" applyFill="1" applyBorder="1" applyProtection="1">
      <alignment horizontal="center" vertical="top" shrinkToFit="1"/>
    </xf>
    <xf numFmtId="1" fontId="7" fillId="5" borderId="8" xfId="7" applyNumberFormat="1" applyFont="1" applyFill="1" applyBorder="1" applyProtection="1">
      <alignment horizontal="center" vertical="top" shrinkToFit="1"/>
    </xf>
    <xf numFmtId="49" fontId="7" fillId="5" borderId="4" xfId="7" applyNumberFormat="1" applyFont="1" applyFill="1" applyBorder="1" applyProtection="1">
      <alignment horizontal="center" vertical="top" shrinkToFit="1"/>
    </xf>
    <xf numFmtId="164" fontId="7" fillId="5" borderId="7" xfId="8" applyNumberFormat="1" applyFont="1" applyFill="1" applyBorder="1" applyProtection="1">
      <alignment horizontal="right" vertical="top" shrinkToFit="1"/>
    </xf>
    <xf numFmtId="164" fontId="7" fillId="0" borderId="10" xfId="8" applyNumberFormat="1" applyFont="1" applyFill="1" applyBorder="1" applyProtection="1">
      <alignment horizontal="right" vertical="top" shrinkToFit="1"/>
    </xf>
    <xf numFmtId="0" fontId="6" fillId="0" borderId="0" xfId="0" applyFont="1" applyAlignment="1" applyProtection="1">
      <alignment horizontal="left"/>
      <protection locked="0"/>
    </xf>
    <xf numFmtId="0" fontId="8" fillId="0" borderId="1" xfId="3" applyNumberFormat="1" applyFont="1" applyProtection="1">
      <alignment horizontal="center"/>
    </xf>
    <xf numFmtId="0" fontId="8" fillId="0" borderId="1" xfId="3" applyFont="1">
      <alignment horizontal="center"/>
    </xf>
    <xf numFmtId="0" fontId="7" fillId="0" borderId="1" xfId="4" applyNumberFormat="1" applyFont="1" applyProtection="1">
      <alignment horizontal="right"/>
    </xf>
    <xf numFmtId="0" fontId="7" fillId="0" borderId="1" xfId="4" applyFont="1">
      <alignment horizontal="right"/>
    </xf>
    <xf numFmtId="0" fontId="9" fillId="0" borderId="3" xfId="10" applyNumberFormat="1" applyFont="1" applyProtection="1">
      <alignment horizontal="right"/>
    </xf>
    <xf numFmtId="0" fontId="9" fillId="0" borderId="3" xfId="10" applyFont="1">
      <alignment horizontal="right"/>
    </xf>
    <xf numFmtId="0" fontId="10" fillId="0" borderId="1" xfId="1" applyNumberFormat="1" applyFont="1" applyAlignment="1" applyProtection="1">
      <alignment horizontal="center" wrapText="1"/>
    </xf>
  </cellXfs>
  <cellStyles count="30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Финансовый" xfId="29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6"/>
  <sheetViews>
    <sheetView showGridLines="0" tabSelected="1" view="pageBreakPreview" zoomScale="75" zoomScaleSheetLayoutView="75" workbookViewId="0">
      <pane ySplit="10" topLeftCell="A162" activePane="bottomLeft" state="frozen"/>
      <selection pane="bottomLeft" activeCell="A8" sqref="A8:I8"/>
    </sheetView>
  </sheetViews>
  <sheetFormatPr defaultRowHeight="15" outlineLevelRow="7"/>
  <cols>
    <col min="1" max="1" width="47.28515625" style="1" customWidth="1"/>
    <col min="2" max="3" width="8.7109375" style="1" customWidth="1"/>
    <col min="4" max="4" width="11.28515625" style="1" customWidth="1"/>
    <col min="5" max="5" width="12" style="1" customWidth="1"/>
    <col min="6" max="6" width="10.28515625" style="1" customWidth="1"/>
    <col min="7" max="7" width="15.7109375" style="12" customWidth="1"/>
    <col min="8" max="8" width="12.85546875" style="37" customWidth="1"/>
    <col min="9" max="9" width="13.140625" style="1" customWidth="1"/>
    <col min="10" max="16384" width="9.140625" style="1"/>
  </cols>
  <sheetData>
    <row r="1" spans="1:9">
      <c r="F1" s="58"/>
      <c r="G1" s="58"/>
    </row>
    <row r="2" spans="1:9">
      <c r="A2" s="3"/>
      <c r="B2" s="3"/>
      <c r="C2" s="3"/>
      <c r="D2" s="3"/>
      <c r="E2" s="3"/>
      <c r="F2" s="58" t="s">
        <v>128</v>
      </c>
      <c r="G2" s="58"/>
      <c r="H2" s="3"/>
      <c r="I2" s="3"/>
    </row>
    <row r="3" spans="1:9">
      <c r="A3" s="3"/>
      <c r="B3" s="3"/>
      <c r="C3" s="3"/>
      <c r="D3" s="3"/>
      <c r="E3" s="3"/>
      <c r="F3" s="39" t="s">
        <v>130</v>
      </c>
      <c r="G3" s="39"/>
      <c r="H3" s="3"/>
      <c r="I3" s="3"/>
    </row>
    <row r="4" spans="1:9">
      <c r="A4" s="3"/>
      <c r="B4" s="3"/>
      <c r="C4" s="3"/>
      <c r="D4" s="3"/>
      <c r="E4" s="3"/>
      <c r="F4" s="58" t="s">
        <v>156</v>
      </c>
      <c r="G4" s="58"/>
      <c r="H4" s="3"/>
      <c r="I4" s="3"/>
    </row>
    <row r="5" spans="1:9">
      <c r="A5" s="3"/>
      <c r="B5" s="3"/>
      <c r="C5" s="3"/>
      <c r="D5" s="3"/>
      <c r="E5" s="3"/>
      <c r="F5" s="28"/>
      <c r="G5" s="28"/>
      <c r="H5" s="3"/>
      <c r="I5" s="3"/>
    </row>
    <row r="6" spans="1:9" ht="18.75">
      <c r="A6" s="65" t="s">
        <v>127</v>
      </c>
      <c r="B6" s="65"/>
      <c r="C6" s="65"/>
      <c r="D6" s="65"/>
      <c r="E6" s="65"/>
      <c r="F6" s="65"/>
      <c r="G6" s="65"/>
      <c r="H6" s="65"/>
      <c r="I6" s="65"/>
    </row>
    <row r="7" spans="1:9" ht="15.75" customHeight="1">
      <c r="A7" s="59" t="s">
        <v>131</v>
      </c>
      <c r="B7" s="60"/>
      <c r="C7" s="60"/>
      <c r="D7" s="60"/>
      <c r="E7" s="60"/>
      <c r="F7" s="60"/>
      <c r="G7" s="60"/>
      <c r="H7" s="60"/>
      <c r="I7" s="60"/>
    </row>
    <row r="8" spans="1:9" ht="15.75" customHeight="1">
      <c r="A8" s="59"/>
      <c r="B8" s="60"/>
      <c r="C8" s="60"/>
      <c r="D8" s="60"/>
      <c r="E8" s="60"/>
      <c r="F8" s="60"/>
      <c r="G8" s="60"/>
      <c r="H8" s="60"/>
      <c r="I8" s="60"/>
    </row>
    <row r="9" spans="1:9" ht="12" customHeight="1">
      <c r="A9" s="61"/>
      <c r="B9" s="62"/>
      <c r="C9" s="62"/>
      <c r="D9" s="62"/>
      <c r="E9" s="62"/>
      <c r="F9" s="62"/>
      <c r="G9" s="62"/>
      <c r="H9" s="62"/>
      <c r="I9" s="62"/>
    </row>
    <row r="10" spans="1:9" ht="69.75" customHeight="1">
      <c r="A10" s="5" t="s">
        <v>0</v>
      </c>
      <c r="B10" s="5" t="s">
        <v>129</v>
      </c>
      <c r="C10" s="5" t="s">
        <v>57</v>
      </c>
      <c r="D10" s="5" t="s">
        <v>58</v>
      </c>
      <c r="E10" s="5" t="s">
        <v>59</v>
      </c>
      <c r="F10" s="5" t="s">
        <v>60</v>
      </c>
      <c r="G10" s="10" t="s">
        <v>125</v>
      </c>
      <c r="H10" s="35" t="s">
        <v>126</v>
      </c>
      <c r="I10" s="29" t="s">
        <v>124</v>
      </c>
    </row>
    <row r="11" spans="1:9" ht="25.5">
      <c r="A11" s="6" t="s">
        <v>54</v>
      </c>
      <c r="B11" s="7" t="s">
        <v>1</v>
      </c>
      <c r="C11" s="8" t="s">
        <v>61</v>
      </c>
      <c r="D11" s="8" t="s">
        <v>61</v>
      </c>
      <c r="E11" s="7" t="s">
        <v>2</v>
      </c>
      <c r="F11" s="7" t="s">
        <v>3</v>
      </c>
      <c r="G11" s="31">
        <f>G12+G67+G74+G80+G104+G133</f>
        <v>26455.599999999995</v>
      </c>
      <c r="H11" s="31">
        <f>H12+H67+H74+H80+H104+H133</f>
        <v>22505.171999999999</v>
      </c>
      <c r="I11" s="38">
        <f>H11/G11*100</f>
        <v>85.067705892136274</v>
      </c>
    </row>
    <row r="12" spans="1:9" outlineLevel="1">
      <c r="A12" s="19" t="s">
        <v>55</v>
      </c>
      <c r="B12" s="20" t="s">
        <v>1</v>
      </c>
      <c r="C12" s="21" t="s">
        <v>62</v>
      </c>
      <c r="D12" s="21" t="s">
        <v>61</v>
      </c>
      <c r="E12" s="20" t="s">
        <v>2</v>
      </c>
      <c r="F12" s="20" t="s">
        <v>3</v>
      </c>
      <c r="G12" s="31">
        <f>G13+G18+G30+G35+G25</f>
        <v>8379.6270000000004</v>
      </c>
      <c r="H12" s="31">
        <f>H13+H18+H30+H35+H25</f>
        <v>7957.0340000000006</v>
      </c>
      <c r="I12" s="38">
        <f>H12/G12*100</f>
        <v>94.95689963288342</v>
      </c>
    </row>
    <row r="13" spans="1:9" ht="38.25" outlineLevel="2">
      <c r="A13" s="19" t="s">
        <v>56</v>
      </c>
      <c r="B13" s="20" t="s">
        <v>1</v>
      </c>
      <c r="C13" s="21" t="s">
        <v>62</v>
      </c>
      <c r="D13" s="21" t="s">
        <v>63</v>
      </c>
      <c r="E13" s="20" t="s">
        <v>2</v>
      </c>
      <c r="F13" s="20" t="s">
        <v>3</v>
      </c>
      <c r="G13" s="31">
        <f t="shared" ref="G13:H16" si="0">G14</f>
        <v>833.8</v>
      </c>
      <c r="H13" s="31">
        <f t="shared" si="0"/>
        <v>833.26900000000001</v>
      </c>
      <c r="I13" s="38">
        <f>H13/G13*100</f>
        <v>99.936315663228598</v>
      </c>
    </row>
    <row r="14" spans="1:9" ht="54.75" customHeight="1" outlineLevel="3">
      <c r="A14" s="19" t="s">
        <v>134</v>
      </c>
      <c r="B14" s="20" t="s">
        <v>1</v>
      </c>
      <c r="C14" s="21" t="s">
        <v>62</v>
      </c>
      <c r="D14" s="21" t="s">
        <v>63</v>
      </c>
      <c r="E14" s="20" t="s">
        <v>4</v>
      </c>
      <c r="F14" s="20" t="s">
        <v>3</v>
      </c>
      <c r="G14" s="31">
        <f t="shared" si="0"/>
        <v>833.8</v>
      </c>
      <c r="H14" s="31">
        <f t="shared" si="0"/>
        <v>833.26900000000001</v>
      </c>
      <c r="I14" s="38">
        <f>H14/G14*100</f>
        <v>99.936315663228598</v>
      </c>
    </row>
    <row r="15" spans="1:9" ht="29.25" customHeight="1" outlineLevel="5">
      <c r="A15" s="23" t="s">
        <v>74</v>
      </c>
      <c r="B15" s="22" t="s">
        <v>1</v>
      </c>
      <c r="C15" s="24" t="s">
        <v>62</v>
      </c>
      <c r="D15" s="24" t="s">
        <v>63</v>
      </c>
      <c r="E15" s="22" t="s">
        <v>5</v>
      </c>
      <c r="F15" s="22" t="s">
        <v>3</v>
      </c>
      <c r="G15" s="32">
        <f t="shared" si="0"/>
        <v>833.8</v>
      </c>
      <c r="H15" s="32">
        <f t="shared" si="0"/>
        <v>833.26900000000001</v>
      </c>
      <c r="I15" s="38">
        <f t="shared" ref="I15:I77" si="1">H15/G15*100</f>
        <v>99.936315663228598</v>
      </c>
    </row>
    <row r="16" spans="1:9" ht="19.5" customHeight="1" outlineLevel="6">
      <c r="A16" s="19" t="s">
        <v>75</v>
      </c>
      <c r="B16" s="20" t="s">
        <v>1</v>
      </c>
      <c r="C16" s="21" t="s">
        <v>62</v>
      </c>
      <c r="D16" s="21" t="s">
        <v>63</v>
      </c>
      <c r="E16" s="20" t="s">
        <v>6</v>
      </c>
      <c r="F16" s="20" t="s">
        <v>3</v>
      </c>
      <c r="G16" s="31">
        <f t="shared" si="0"/>
        <v>833.8</v>
      </c>
      <c r="H16" s="30">
        <f t="shared" si="0"/>
        <v>833.26900000000001</v>
      </c>
      <c r="I16" s="38">
        <f t="shared" si="1"/>
        <v>99.936315663228598</v>
      </c>
    </row>
    <row r="17" spans="1:9" ht="72.75" customHeight="1" outlineLevel="7">
      <c r="A17" s="23" t="s">
        <v>76</v>
      </c>
      <c r="B17" s="22" t="s">
        <v>1</v>
      </c>
      <c r="C17" s="24" t="s">
        <v>62</v>
      </c>
      <c r="D17" s="24" t="s">
        <v>63</v>
      </c>
      <c r="E17" s="22" t="s">
        <v>6</v>
      </c>
      <c r="F17" s="22" t="s">
        <v>7</v>
      </c>
      <c r="G17" s="32">
        <v>833.8</v>
      </c>
      <c r="H17" s="36">
        <v>833.26900000000001</v>
      </c>
      <c r="I17" s="38">
        <f t="shared" si="1"/>
        <v>99.936315663228598</v>
      </c>
    </row>
    <row r="18" spans="1:9" ht="60.75" customHeight="1" outlineLevel="2">
      <c r="A18" s="19" t="s">
        <v>77</v>
      </c>
      <c r="B18" s="20" t="s">
        <v>1</v>
      </c>
      <c r="C18" s="21" t="s">
        <v>62</v>
      </c>
      <c r="D18" s="21" t="s">
        <v>64</v>
      </c>
      <c r="E18" s="20" t="s">
        <v>2</v>
      </c>
      <c r="F18" s="20" t="s">
        <v>3</v>
      </c>
      <c r="G18" s="31">
        <f t="shared" ref="G18:H20" si="2">G19</f>
        <v>3259.2000000000003</v>
      </c>
      <c r="H18" s="31">
        <f t="shared" si="2"/>
        <v>3146.2330000000002</v>
      </c>
      <c r="I18" s="38">
        <f t="shared" si="1"/>
        <v>96.533904025527733</v>
      </c>
    </row>
    <row r="19" spans="1:9" ht="63.75" customHeight="1" outlineLevel="3">
      <c r="A19" s="19" t="s">
        <v>134</v>
      </c>
      <c r="B19" s="20" t="s">
        <v>1</v>
      </c>
      <c r="C19" s="21" t="s">
        <v>62</v>
      </c>
      <c r="D19" s="21" t="s">
        <v>64</v>
      </c>
      <c r="E19" s="20" t="s">
        <v>4</v>
      </c>
      <c r="F19" s="20" t="s">
        <v>3</v>
      </c>
      <c r="G19" s="31">
        <f t="shared" si="2"/>
        <v>3259.2000000000003</v>
      </c>
      <c r="H19" s="31">
        <f t="shared" si="2"/>
        <v>3146.2330000000002</v>
      </c>
      <c r="I19" s="38">
        <f t="shared" si="1"/>
        <v>96.533904025527733</v>
      </c>
    </row>
    <row r="20" spans="1:9" ht="33" customHeight="1" outlineLevel="5">
      <c r="A20" s="23" t="s">
        <v>74</v>
      </c>
      <c r="B20" s="22" t="s">
        <v>1</v>
      </c>
      <c r="C20" s="24" t="s">
        <v>62</v>
      </c>
      <c r="D20" s="24" t="s">
        <v>64</v>
      </c>
      <c r="E20" s="22" t="s">
        <v>5</v>
      </c>
      <c r="F20" s="22" t="s">
        <v>3</v>
      </c>
      <c r="G20" s="32">
        <f t="shared" si="2"/>
        <v>3259.2000000000003</v>
      </c>
      <c r="H20" s="32">
        <f t="shared" si="2"/>
        <v>3146.2330000000002</v>
      </c>
      <c r="I20" s="40">
        <f t="shared" si="1"/>
        <v>96.533904025527733</v>
      </c>
    </row>
    <row r="21" spans="1:9" ht="21" customHeight="1" outlineLevel="6">
      <c r="A21" s="25" t="s">
        <v>78</v>
      </c>
      <c r="B21" s="22" t="s">
        <v>1</v>
      </c>
      <c r="C21" s="24" t="s">
        <v>62</v>
      </c>
      <c r="D21" s="24" t="s">
        <v>64</v>
      </c>
      <c r="E21" s="22" t="s">
        <v>8</v>
      </c>
      <c r="F21" s="22" t="s">
        <v>3</v>
      </c>
      <c r="G21" s="32">
        <f>G22+G23+G24</f>
        <v>3259.2000000000003</v>
      </c>
      <c r="H21" s="32">
        <f>H22+H23+H24</f>
        <v>3146.2330000000002</v>
      </c>
      <c r="I21" s="40">
        <f t="shared" si="1"/>
        <v>96.533904025527733</v>
      </c>
    </row>
    <row r="22" spans="1:9" ht="67.5" customHeight="1" outlineLevel="7">
      <c r="A22" s="25" t="s">
        <v>76</v>
      </c>
      <c r="B22" s="22" t="s">
        <v>1</v>
      </c>
      <c r="C22" s="24" t="s">
        <v>62</v>
      </c>
      <c r="D22" s="24" t="s">
        <v>64</v>
      </c>
      <c r="E22" s="22" t="s">
        <v>8</v>
      </c>
      <c r="F22" s="22" t="s">
        <v>7</v>
      </c>
      <c r="G22" s="32">
        <v>2899.9870000000001</v>
      </c>
      <c r="H22" s="36">
        <v>2872.087</v>
      </c>
      <c r="I22" s="40">
        <f t="shared" si="1"/>
        <v>99.037926721740476</v>
      </c>
    </row>
    <row r="23" spans="1:9" ht="31.5" customHeight="1" outlineLevel="7">
      <c r="A23" s="25" t="s">
        <v>79</v>
      </c>
      <c r="B23" s="22" t="s">
        <v>1</v>
      </c>
      <c r="C23" s="24" t="s">
        <v>62</v>
      </c>
      <c r="D23" s="24" t="s">
        <v>64</v>
      </c>
      <c r="E23" s="22" t="s">
        <v>8</v>
      </c>
      <c r="F23" s="22" t="s">
        <v>9</v>
      </c>
      <c r="G23" s="32">
        <v>337.21300000000002</v>
      </c>
      <c r="H23" s="36">
        <v>258.572</v>
      </c>
      <c r="I23" s="40">
        <f t="shared" si="1"/>
        <v>76.679131587453625</v>
      </c>
    </row>
    <row r="24" spans="1:9" ht="21.75" customHeight="1" outlineLevel="7">
      <c r="A24" s="25" t="s">
        <v>80</v>
      </c>
      <c r="B24" s="22" t="s">
        <v>1</v>
      </c>
      <c r="C24" s="24" t="s">
        <v>62</v>
      </c>
      <c r="D24" s="24" t="s">
        <v>64</v>
      </c>
      <c r="E24" s="22" t="s">
        <v>8</v>
      </c>
      <c r="F24" s="22" t="s">
        <v>10</v>
      </c>
      <c r="G24" s="32">
        <v>22</v>
      </c>
      <c r="H24" s="36">
        <v>15.574</v>
      </c>
      <c r="I24" s="40">
        <f t="shared" si="1"/>
        <v>70.790909090909096</v>
      </c>
    </row>
    <row r="25" spans="1:9" ht="20.25" customHeight="1" outlineLevel="7">
      <c r="A25" s="25" t="s">
        <v>135</v>
      </c>
      <c r="B25" s="22">
        <v>970</v>
      </c>
      <c r="C25" s="24" t="s">
        <v>62</v>
      </c>
      <c r="D25" s="24" t="s">
        <v>72</v>
      </c>
      <c r="E25" s="41" t="s">
        <v>2</v>
      </c>
      <c r="F25" s="24" t="s">
        <v>3</v>
      </c>
      <c r="G25" s="32">
        <v>70</v>
      </c>
      <c r="H25" s="36">
        <v>70</v>
      </c>
      <c r="I25" s="40">
        <f t="shared" si="1"/>
        <v>100</v>
      </c>
    </row>
    <row r="26" spans="1:9" ht="53.25" customHeight="1" outlineLevel="7">
      <c r="A26" s="42" t="s">
        <v>134</v>
      </c>
      <c r="B26" s="20">
        <v>970</v>
      </c>
      <c r="C26" s="21" t="s">
        <v>62</v>
      </c>
      <c r="D26" s="21" t="s">
        <v>72</v>
      </c>
      <c r="E26" s="20">
        <v>1000000000</v>
      </c>
      <c r="F26" s="21" t="s">
        <v>3</v>
      </c>
      <c r="G26" s="31">
        <v>70</v>
      </c>
      <c r="H26" s="30">
        <v>70</v>
      </c>
      <c r="I26" s="38">
        <f t="shared" si="1"/>
        <v>100</v>
      </c>
    </row>
    <row r="27" spans="1:9" ht="22.5" customHeight="1" outlineLevel="7">
      <c r="A27" s="25" t="s">
        <v>87</v>
      </c>
      <c r="B27" s="22">
        <v>970</v>
      </c>
      <c r="C27" s="24" t="s">
        <v>62</v>
      </c>
      <c r="D27" s="24" t="s">
        <v>72</v>
      </c>
      <c r="E27" s="24" t="s">
        <v>11</v>
      </c>
      <c r="F27" s="24" t="s">
        <v>3</v>
      </c>
      <c r="G27" s="32">
        <v>70</v>
      </c>
      <c r="H27" s="36">
        <v>70</v>
      </c>
      <c r="I27" s="40">
        <f t="shared" si="1"/>
        <v>100</v>
      </c>
    </row>
    <row r="28" spans="1:9" ht="20.25" customHeight="1" outlineLevel="7">
      <c r="A28" s="25" t="s">
        <v>133</v>
      </c>
      <c r="B28" s="22">
        <v>970</v>
      </c>
      <c r="C28" s="24" t="s">
        <v>62</v>
      </c>
      <c r="D28" s="24" t="s">
        <v>72</v>
      </c>
      <c r="E28" s="24" t="s">
        <v>132</v>
      </c>
      <c r="F28" s="24" t="s">
        <v>3</v>
      </c>
      <c r="G28" s="32">
        <v>70</v>
      </c>
      <c r="H28" s="36">
        <v>70</v>
      </c>
      <c r="I28" s="40">
        <f t="shared" si="1"/>
        <v>100</v>
      </c>
    </row>
    <row r="29" spans="1:9" ht="30.75" customHeight="1" outlineLevel="7">
      <c r="A29" s="25" t="s">
        <v>79</v>
      </c>
      <c r="B29" s="22">
        <v>970</v>
      </c>
      <c r="C29" s="24" t="s">
        <v>62</v>
      </c>
      <c r="D29" s="24" t="s">
        <v>72</v>
      </c>
      <c r="E29" s="24" t="s">
        <v>132</v>
      </c>
      <c r="F29" s="22">
        <v>200</v>
      </c>
      <c r="G29" s="32">
        <v>70</v>
      </c>
      <c r="H29" s="36">
        <v>70</v>
      </c>
      <c r="I29" s="40">
        <f t="shared" si="1"/>
        <v>100</v>
      </c>
    </row>
    <row r="30" spans="1:9" ht="20.25" customHeight="1" outlineLevel="2">
      <c r="A30" s="23" t="s">
        <v>81</v>
      </c>
      <c r="B30" s="22" t="s">
        <v>1</v>
      </c>
      <c r="C30" s="24" t="s">
        <v>62</v>
      </c>
      <c r="D30" s="24" t="s">
        <v>65</v>
      </c>
      <c r="E30" s="22" t="s">
        <v>2</v>
      </c>
      <c r="F30" s="22" t="s">
        <v>3</v>
      </c>
      <c r="G30" s="32">
        <v>50</v>
      </c>
      <c r="H30" s="36">
        <v>0</v>
      </c>
      <c r="I30" s="40">
        <f t="shared" si="1"/>
        <v>0</v>
      </c>
    </row>
    <row r="31" spans="1:9" ht="54.75" customHeight="1" outlineLevel="3">
      <c r="A31" s="19" t="s">
        <v>134</v>
      </c>
      <c r="B31" s="22" t="s">
        <v>1</v>
      </c>
      <c r="C31" s="24" t="s">
        <v>62</v>
      </c>
      <c r="D31" s="24" t="s">
        <v>65</v>
      </c>
      <c r="E31" s="22" t="s">
        <v>4</v>
      </c>
      <c r="F31" s="22" t="s">
        <v>3</v>
      </c>
      <c r="G31" s="31">
        <v>50</v>
      </c>
      <c r="H31" s="30">
        <v>0</v>
      </c>
      <c r="I31" s="38">
        <f t="shared" si="1"/>
        <v>0</v>
      </c>
    </row>
    <row r="32" spans="1:9" ht="17.25" customHeight="1" outlineLevel="5">
      <c r="A32" s="23" t="s">
        <v>87</v>
      </c>
      <c r="B32" s="22" t="s">
        <v>1</v>
      </c>
      <c r="C32" s="24" t="s">
        <v>62</v>
      </c>
      <c r="D32" s="24" t="s">
        <v>65</v>
      </c>
      <c r="E32" s="22" t="s">
        <v>11</v>
      </c>
      <c r="F32" s="22" t="s">
        <v>3</v>
      </c>
      <c r="G32" s="32">
        <v>50</v>
      </c>
      <c r="H32" s="36">
        <v>0</v>
      </c>
      <c r="I32" s="38">
        <f t="shared" si="1"/>
        <v>0</v>
      </c>
    </row>
    <row r="33" spans="1:9" ht="18.75" customHeight="1" outlineLevel="6">
      <c r="A33" s="23" t="s">
        <v>81</v>
      </c>
      <c r="B33" s="22" t="s">
        <v>1</v>
      </c>
      <c r="C33" s="24" t="s">
        <v>62</v>
      </c>
      <c r="D33" s="24" t="s">
        <v>65</v>
      </c>
      <c r="E33" s="22" t="s">
        <v>12</v>
      </c>
      <c r="F33" s="22" t="s">
        <v>3</v>
      </c>
      <c r="G33" s="32">
        <v>50</v>
      </c>
      <c r="H33" s="36">
        <v>0</v>
      </c>
      <c r="I33" s="38">
        <f t="shared" si="1"/>
        <v>0</v>
      </c>
    </row>
    <row r="34" spans="1:9" ht="20.25" customHeight="1" outlineLevel="7">
      <c r="A34" s="23" t="s">
        <v>80</v>
      </c>
      <c r="B34" s="22" t="s">
        <v>1</v>
      </c>
      <c r="C34" s="24" t="s">
        <v>62</v>
      </c>
      <c r="D34" s="24" t="s">
        <v>65</v>
      </c>
      <c r="E34" s="22" t="s">
        <v>12</v>
      </c>
      <c r="F34" s="22" t="s">
        <v>10</v>
      </c>
      <c r="G34" s="32">
        <v>50</v>
      </c>
      <c r="H34" s="36">
        <v>0</v>
      </c>
      <c r="I34" s="38">
        <f t="shared" si="1"/>
        <v>0</v>
      </c>
    </row>
    <row r="35" spans="1:9" ht="19.5" customHeight="1" outlineLevel="2">
      <c r="A35" s="19" t="s">
        <v>82</v>
      </c>
      <c r="B35" s="20" t="s">
        <v>1</v>
      </c>
      <c r="C35" s="21" t="s">
        <v>62</v>
      </c>
      <c r="D35" s="21" t="s">
        <v>66</v>
      </c>
      <c r="E35" s="20" t="s">
        <v>2</v>
      </c>
      <c r="F35" s="20" t="s">
        <v>3</v>
      </c>
      <c r="G35" s="31">
        <f>G36+G49+G53+G57+G63</f>
        <v>4166.6269999999995</v>
      </c>
      <c r="H35" s="31">
        <f>H36+H49+H53+H57+H63</f>
        <v>3907.5320000000002</v>
      </c>
      <c r="I35" s="38">
        <f t="shared" si="1"/>
        <v>93.781660801410851</v>
      </c>
    </row>
    <row r="36" spans="1:9" ht="57.75" customHeight="1" outlineLevel="3">
      <c r="A36" s="19" t="s">
        <v>134</v>
      </c>
      <c r="B36" s="20" t="s">
        <v>1</v>
      </c>
      <c r="C36" s="21" t="s">
        <v>62</v>
      </c>
      <c r="D36" s="21" t="s">
        <v>66</v>
      </c>
      <c r="E36" s="20" t="s">
        <v>4</v>
      </c>
      <c r="F36" s="20" t="s">
        <v>3</v>
      </c>
      <c r="G36" s="31">
        <f>G37+G42+G46</f>
        <v>1393.2360000000001</v>
      </c>
      <c r="H36" s="31">
        <f>H37+H42+H46</f>
        <v>1323.73</v>
      </c>
      <c r="I36" s="38">
        <f t="shared" si="1"/>
        <v>95.011182599358619</v>
      </c>
    </row>
    <row r="37" spans="1:9" ht="29.25" customHeight="1" outlineLevel="5">
      <c r="A37" s="23" t="s">
        <v>83</v>
      </c>
      <c r="B37" s="22" t="s">
        <v>1</v>
      </c>
      <c r="C37" s="24" t="s">
        <v>62</v>
      </c>
      <c r="D37" s="24" t="s">
        <v>66</v>
      </c>
      <c r="E37" s="22" t="s">
        <v>13</v>
      </c>
      <c r="F37" s="22" t="s">
        <v>3</v>
      </c>
      <c r="G37" s="32">
        <f>G38+G40</f>
        <v>447.51599999999996</v>
      </c>
      <c r="H37" s="32">
        <f>H38+H40</f>
        <v>417.363</v>
      </c>
      <c r="I37" s="40">
        <f t="shared" si="1"/>
        <v>93.262140348054601</v>
      </c>
    </row>
    <row r="38" spans="1:9" ht="18.75" hidden="1" customHeight="1" outlineLevel="6">
      <c r="A38" s="19" t="s">
        <v>139</v>
      </c>
      <c r="B38" s="20" t="s">
        <v>1</v>
      </c>
      <c r="C38" s="21" t="s">
        <v>62</v>
      </c>
      <c r="D38" s="21" t="s">
        <v>66</v>
      </c>
      <c r="E38" s="20" t="s">
        <v>14</v>
      </c>
      <c r="F38" s="20" t="s">
        <v>3</v>
      </c>
      <c r="G38" s="31">
        <f>G39</f>
        <v>242.279</v>
      </c>
      <c r="H38" s="30">
        <f>H39</f>
        <v>241.851</v>
      </c>
      <c r="I38" s="38">
        <f t="shared" si="1"/>
        <v>99.823344161070509</v>
      </c>
    </row>
    <row r="39" spans="1:9" ht="63.75" hidden="1" outlineLevel="7">
      <c r="A39" s="23" t="s">
        <v>76</v>
      </c>
      <c r="B39" s="22" t="s">
        <v>1</v>
      </c>
      <c r="C39" s="24" t="s">
        <v>62</v>
      </c>
      <c r="D39" s="24" t="s">
        <v>66</v>
      </c>
      <c r="E39" s="22" t="s">
        <v>14</v>
      </c>
      <c r="F39" s="22" t="s">
        <v>7</v>
      </c>
      <c r="G39" s="32">
        <v>242.279</v>
      </c>
      <c r="H39" s="36">
        <v>241.851</v>
      </c>
      <c r="I39" s="40">
        <f t="shared" si="1"/>
        <v>99.823344161070509</v>
      </c>
    </row>
    <row r="40" spans="1:9" ht="25.5" hidden="1" outlineLevel="6">
      <c r="A40" s="19" t="s">
        <v>84</v>
      </c>
      <c r="B40" s="20" t="s">
        <v>1</v>
      </c>
      <c r="C40" s="21" t="s">
        <v>62</v>
      </c>
      <c r="D40" s="21" t="s">
        <v>66</v>
      </c>
      <c r="E40" s="20" t="s">
        <v>15</v>
      </c>
      <c r="F40" s="20" t="s">
        <v>3</v>
      </c>
      <c r="G40" s="31">
        <v>205.23699999999999</v>
      </c>
      <c r="H40" s="30">
        <f>H41</f>
        <v>175.512</v>
      </c>
      <c r="I40" s="38">
        <f t="shared" si="1"/>
        <v>85.516744056870834</v>
      </c>
    </row>
    <row r="41" spans="1:9" ht="63.75" hidden="1" outlineLevel="7">
      <c r="A41" s="23" t="s">
        <v>76</v>
      </c>
      <c r="B41" s="22" t="s">
        <v>1</v>
      </c>
      <c r="C41" s="24" t="s">
        <v>62</v>
      </c>
      <c r="D41" s="24" t="s">
        <v>66</v>
      </c>
      <c r="E41" s="22" t="s">
        <v>15</v>
      </c>
      <c r="F41" s="22" t="s">
        <v>7</v>
      </c>
      <c r="G41" s="32">
        <v>205.23699999999999</v>
      </c>
      <c r="H41" s="36">
        <v>175.512</v>
      </c>
      <c r="I41" s="40">
        <f t="shared" si="1"/>
        <v>85.516744056870834</v>
      </c>
    </row>
    <row r="42" spans="1:9" ht="19.5" customHeight="1" outlineLevel="5" collapsed="1">
      <c r="A42" s="19" t="s">
        <v>85</v>
      </c>
      <c r="B42" s="20" t="s">
        <v>1</v>
      </c>
      <c r="C42" s="21" t="s">
        <v>62</v>
      </c>
      <c r="D42" s="21" t="s">
        <v>66</v>
      </c>
      <c r="E42" s="20" t="s">
        <v>16</v>
      </c>
      <c r="F42" s="20" t="s">
        <v>3</v>
      </c>
      <c r="G42" s="31">
        <f>G43+G44</f>
        <v>944.52</v>
      </c>
      <c r="H42" s="31">
        <f>H43+H44</f>
        <v>905.16699999999992</v>
      </c>
      <c r="I42" s="38">
        <f t="shared" si="1"/>
        <v>95.833545081099388</v>
      </c>
    </row>
    <row r="43" spans="1:9" ht="67.5" customHeight="1" outlineLevel="7">
      <c r="A43" s="23" t="s">
        <v>76</v>
      </c>
      <c r="B43" s="22" t="s">
        <v>1</v>
      </c>
      <c r="C43" s="24" t="s">
        <v>62</v>
      </c>
      <c r="D43" s="24" t="s">
        <v>66</v>
      </c>
      <c r="E43" s="22" t="s">
        <v>16</v>
      </c>
      <c r="F43" s="22" t="s">
        <v>7</v>
      </c>
      <c r="G43" s="32">
        <v>218.22</v>
      </c>
      <c r="H43" s="36">
        <v>217.62299999999999</v>
      </c>
      <c r="I43" s="40">
        <f t="shared" si="1"/>
        <v>99.726422875996704</v>
      </c>
    </row>
    <row r="44" spans="1:9" ht="32.25" customHeight="1" outlineLevel="7">
      <c r="A44" s="23" t="s">
        <v>79</v>
      </c>
      <c r="B44" s="22" t="s">
        <v>1</v>
      </c>
      <c r="C44" s="24" t="s">
        <v>62</v>
      </c>
      <c r="D44" s="24" t="s">
        <v>66</v>
      </c>
      <c r="E44" s="22" t="s">
        <v>16</v>
      </c>
      <c r="F44" s="22" t="s">
        <v>9</v>
      </c>
      <c r="G44" s="32">
        <v>726.3</v>
      </c>
      <c r="H44" s="36">
        <v>687.54399999999998</v>
      </c>
      <c r="I44" s="40">
        <f t="shared" si="1"/>
        <v>94.663912983615589</v>
      </c>
    </row>
    <row r="45" spans="1:9" ht="0.75" customHeight="1" outlineLevel="3">
      <c r="A45" s="19" t="s">
        <v>86</v>
      </c>
      <c r="B45" s="22" t="s">
        <v>1</v>
      </c>
      <c r="C45" s="24" t="s">
        <v>62</v>
      </c>
      <c r="D45" s="24" t="s">
        <v>66</v>
      </c>
      <c r="E45" s="22" t="s">
        <v>17</v>
      </c>
      <c r="F45" s="22" t="s">
        <v>3</v>
      </c>
      <c r="G45" s="31">
        <v>1385.2990600000001</v>
      </c>
      <c r="H45" s="36"/>
      <c r="I45" s="38">
        <f t="shared" si="1"/>
        <v>0</v>
      </c>
    </row>
    <row r="46" spans="1:9" ht="20.25" customHeight="1" outlineLevel="5">
      <c r="A46" s="19" t="s">
        <v>87</v>
      </c>
      <c r="B46" s="20" t="s">
        <v>1</v>
      </c>
      <c r="C46" s="21" t="s">
        <v>62</v>
      </c>
      <c r="D46" s="21" t="s">
        <v>66</v>
      </c>
      <c r="E46" s="21" t="s">
        <v>11</v>
      </c>
      <c r="F46" s="20" t="s">
        <v>3</v>
      </c>
      <c r="G46" s="31">
        <v>1.2</v>
      </c>
      <c r="H46" s="31">
        <v>1.2</v>
      </c>
      <c r="I46" s="38">
        <f t="shared" si="1"/>
        <v>100</v>
      </c>
    </row>
    <row r="47" spans="1:9" ht="30" customHeight="1" outlineLevel="6">
      <c r="A47" s="23" t="s">
        <v>137</v>
      </c>
      <c r="B47" s="22" t="s">
        <v>1</v>
      </c>
      <c r="C47" s="24" t="s">
        <v>62</v>
      </c>
      <c r="D47" s="24" t="s">
        <v>66</v>
      </c>
      <c r="E47" s="24" t="s">
        <v>138</v>
      </c>
      <c r="F47" s="22" t="s">
        <v>3</v>
      </c>
      <c r="G47" s="32">
        <v>1.2</v>
      </c>
      <c r="H47" s="32">
        <v>1.2</v>
      </c>
      <c r="I47" s="40">
        <f t="shared" si="1"/>
        <v>100</v>
      </c>
    </row>
    <row r="48" spans="1:9" ht="18" customHeight="1" outlineLevel="7">
      <c r="A48" s="23" t="s">
        <v>136</v>
      </c>
      <c r="B48" s="22" t="s">
        <v>1</v>
      </c>
      <c r="C48" s="24" t="s">
        <v>62</v>
      </c>
      <c r="D48" s="24" t="s">
        <v>66</v>
      </c>
      <c r="E48" s="24" t="s">
        <v>138</v>
      </c>
      <c r="F48" s="22">
        <v>500</v>
      </c>
      <c r="G48" s="32">
        <v>1.2</v>
      </c>
      <c r="H48" s="32">
        <v>1.2</v>
      </c>
      <c r="I48" s="40">
        <f t="shared" si="1"/>
        <v>100</v>
      </c>
    </row>
    <row r="49" spans="1:9" ht="60" customHeight="1" outlineLevel="3">
      <c r="A49" s="19" t="s">
        <v>148</v>
      </c>
      <c r="B49" s="20" t="s">
        <v>1</v>
      </c>
      <c r="C49" s="21" t="s">
        <v>62</v>
      </c>
      <c r="D49" s="21" t="s">
        <v>66</v>
      </c>
      <c r="E49" s="20" t="s">
        <v>20</v>
      </c>
      <c r="F49" s="20" t="s">
        <v>3</v>
      </c>
      <c r="G49" s="31">
        <v>30</v>
      </c>
      <c r="H49" s="30">
        <v>0</v>
      </c>
      <c r="I49" s="38">
        <f t="shared" si="1"/>
        <v>0</v>
      </c>
    </row>
    <row r="50" spans="1:9" ht="22.5" customHeight="1" outlineLevel="5">
      <c r="A50" s="23" t="s">
        <v>87</v>
      </c>
      <c r="B50" s="22" t="s">
        <v>1</v>
      </c>
      <c r="C50" s="24" t="s">
        <v>62</v>
      </c>
      <c r="D50" s="24" t="s">
        <v>66</v>
      </c>
      <c r="E50" s="22" t="s">
        <v>21</v>
      </c>
      <c r="F50" s="22" t="s">
        <v>3</v>
      </c>
      <c r="G50" s="32">
        <v>30</v>
      </c>
      <c r="H50" s="36">
        <v>0</v>
      </c>
      <c r="I50" s="40">
        <f t="shared" si="1"/>
        <v>0</v>
      </c>
    </row>
    <row r="51" spans="1:9" ht="58.5" customHeight="1" outlineLevel="6">
      <c r="A51" s="23" t="s">
        <v>89</v>
      </c>
      <c r="B51" s="22" t="s">
        <v>1</v>
      </c>
      <c r="C51" s="24" t="s">
        <v>62</v>
      </c>
      <c r="D51" s="24" t="s">
        <v>66</v>
      </c>
      <c r="E51" s="22" t="s">
        <v>22</v>
      </c>
      <c r="F51" s="22" t="s">
        <v>3</v>
      </c>
      <c r="G51" s="32">
        <v>30</v>
      </c>
      <c r="H51" s="36">
        <v>0</v>
      </c>
      <c r="I51" s="40">
        <f t="shared" si="1"/>
        <v>0</v>
      </c>
    </row>
    <row r="52" spans="1:9" ht="30.75" customHeight="1" outlineLevel="7">
      <c r="A52" s="23" t="s">
        <v>79</v>
      </c>
      <c r="B52" s="22" t="s">
        <v>1</v>
      </c>
      <c r="C52" s="24" t="s">
        <v>62</v>
      </c>
      <c r="D52" s="24" t="s">
        <v>66</v>
      </c>
      <c r="E52" s="22" t="s">
        <v>22</v>
      </c>
      <c r="F52" s="22" t="s">
        <v>9</v>
      </c>
      <c r="G52" s="32">
        <v>30</v>
      </c>
      <c r="H52" s="36">
        <v>0</v>
      </c>
      <c r="I52" s="40">
        <f t="shared" si="1"/>
        <v>0</v>
      </c>
    </row>
    <row r="53" spans="1:9" ht="76.5" customHeight="1" outlineLevel="3">
      <c r="A53" s="19" t="s">
        <v>149</v>
      </c>
      <c r="B53" s="22" t="s">
        <v>1</v>
      </c>
      <c r="C53" s="24" t="s">
        <v>62</v>
      </c>
      <c r="D53" s="24" t="s">
        <v>66</v>
      </c>
      <c r="E53" s="22" t="s">
        <v>23</v>
      </c>
      <c r="F53" s="22" t="s">
        <v>3</v>
      </c>
      <c r="G53" s="31">
        <v>81</v>
      </c>
      <c r="H53" s="30">
        <f>H54</f>
        <v>46.7</v>
      </c>
      <c r="I53" s="38">
        <f t="shared" si="1"/>
        <v>57.65432098765433</v>
      </c>
    </row>
    <row r="54" spans="1:9" ht="21" customHeight="1" outlineLevel="5">
      <c r="A54" s="23" t="s">
        <v>90</v>
      </c>
      <c r="B54" s="22" t="s">
        <v>1</v>
      </c>
      <c r="C54" s="24" t="s">
        <v>62</v>
      </c>
      <c r="D54" s="24" t="s">
        <v>66</v>
      </c>
      <c r="E54" s="22" t="s">
        <v>24</v>
      </c>
      <c r="F54" s="22" t="s">
        <v>3</v>
      </c>
      <c r="G54" s="32">
        <v>81</v>
      </c>
      <c r="H54" s="36">
        <v>46.7</v>
      </c>
      <c r="I54" s="40">
        <f t="shared" si="1"/>
        <v>57.65432098765433</v>
      </c>
    </row>
    <row r="55" spans="1:9" ht="19.5" customHeight="1" outlineLevel="6">
      <c r="A55" s="23" t="s">
        <v>91</v>
      </c>
      <c r="B55" s="22" t="s">
        <v>1</v>
      </c>
      <c r="C55" s="24" t="s">
        <v>62</v>
      </c>
      <c r="D55" s="24" t="s">
        <v>66</v>
      </c>
      <c r="E55" s="22" t="s">
        <v>25</v>
      </c>
      <c r="F55" s="22" t="s">
        <v>3</v>
      </c>
      <c r="G55" s="32">
        <v>81</v>
      </c>
      <c r="H55" s="36">
        <v>46.7</v>
      </c>
      <c r="I55" s="40">
        <f t="shared" si="1"/>
        <v>57.65432098765433</v>
      </c>
    </row>
    <row r="56" spans="1:9" ht="30" customHeight="1" outlineLevel="7">
      <c r="A56" s="23" t="s">
        <v>79</v>
      </c>
      <c r="B56" s="22" t="s">
        <v>1</v>
      </c>
      <c r="C56" s="24" t="s">
        <v>62</v>
      </c>
      <c r="D56" s="24" t="s">
        <v>66</v>
      </c>
      <c r="E56" s="22" t="s">
        <v>25</v>
      </c>
      <c r="F56" s="22" t="s">
        <v>9</v>
      </c>
      <c r="G56" s="32">
        <v>81</v>
      </c>
      <c r="H56" s="36">
        <v>46.7</v>
      </c>
      <c r="I56" s="40">
        <f t="shared" si="1"/>
        <v>57.65432098765433</v>
      </c>
    </row>
    <row r="57" spans="1:9" ht="63.75" customHeight="1" outlineLevel="3">
      <c r="A57" s="19" t="s">
        <v>150</v>
      </c>
      <c r="B57" s="20" t="s">
        <v>1</v>
      </c>
      <c r="C57" s="21" t="s">
        <v>62</v>
      </c>
      <c r="D57" s="21" t="s">
        <v>66</v>
      </c>
      <c r="E57" s="20" t="s">
        <v>26</v>
      </c>
      <c r="F57" s="20" t="s">
        <v>3</v>
      </c>
      <c r="G57" s="31">
        <f>G58</f>
        <v>1782.5</v>
      </c>
      <c r="H57" s="31">
        <f>H58</f>
        <v>1657.211</v>
      </c>
      <c r="I57" s="38">
        <f t="shared" si="1"/>
        <v>92.971164095371677</v>
      </c>
    </row>
    <row r="58" spans="1:9" ht="19.5" customHeight="1" outlineLevel="5">
      <c r="A58" s="23" t="s">
        <v>87</v>
      </c>
      <c r="B58" s="22" t="s">
        <v>1</v>
      </c>
      <c r="C58" s="24" t="s">
        <v>62</v>
      </c>
      <c r="D58" s="24" t="s">
        <v>66</v>
      </c>
      <c r="E58" s="22" t="s">
        <v>27</v>
      </c>
      <c r="F58" s="22" t="s">
        <v>3</v>
      </c>
      <c r="G58" s="32">
        <f>G59</f>
        <v>1782.5</v>
      </c>
      <c r="H58" s="36">
        <f>H59</f>
        <v>1657.211</v>
      </c>
      <c r="I58" s="40">
        <f t="shared" si="1"/>
        <v>92.971164095371677</v>
      </c>
    </row>
    <row r="59" spans="1:9" ht="30" customHeight="1" outlineLevel="6">
      <c r="A59" s="23" t="s">
        <v>93</v>
      </c>
      <c r="B59" s="22" t="s">
        <v>1</v>
      </c>
      <c r="C59" s="24" t="s">
        <v>62</v>
      </c>
      <c r="D59" s="24" t="s">
        <v>66</v>
      </c>
      <c r="E59" s="22" t="s">
        <v>28</v>
      </c>
      <c r="F59" s="22" t="s">
        <v>3</v>
      </c>
      <c r="G59" s="32">
        <f>G60+G61+G62</f>
        <v>1782.5</v>
      </c>
      <c r="H59" s="32">
        <v>1657.211</v>
      </c>
      <c r="I59" s="40">
        <f t="shared" si="1"/>
        <v>92.971164095371677</v>
      </c>
    </row>
    <row r="60" spans="1:9" ht="31.5" customHeight="1" outlineLevel="6">
      <c r="A60" s="23" t="s">
        <v>79</v>
      </c>
      <c r="B60" s="22" t="s">
        <v>1</v>
      </c>
      <c r="C60" s="24" t="s">
        <v>62</v>
      </c>
      <c r="D60" s="24" t="s">
        <v>66</v>
      </c>
      <c r="E60" s="22" t="s">
        <v>28</v>
      </c>
      <c r="F60" s="22">
        <v>200</v>
      </c>
      <c r="G60" s="32">
        <v>806.5</v>
      </c>
      <c r="H60" s="36">
        <v>689.29</v>
      </c>
      <c r="I60" s="40">
        <f t="shared" ref="I60" si="3">H60/G60*100</f>
        <v>85.466831990080593</v>
      </c>
    </row>
    <row r="61" spans="1:9" ht="28.5" customHeight="1" outlineLevel="7">
      <c r="A61" s="23" t="s">
        <v>94</v>
      </c>
      <c r="B61" s="22" t="s">
        <v>1</v>
      </c>
      <c r="C61" s="24" t="s">
        <v>62</v>
      </c>
      <c r="D61" s="24" t="s">
        <v>66</v>
      </c>
      <c r="E61" s="22" t="s">
        <v>28</v>
      </c>
      <c r="F61" s="22">
        <v>400</v>
      </c>
      <c r="G61" s="32">
        <v>900</v>
      </c>
      <c r="H61" s="36">
        <v>900</v>
      </c>
      <c r="I61" s="40">
        <f t="shared" si="1"/>
        <v>100</v>
      </c>
    </row>
    <row r="62" spans="1:9" ht="17.25" customHeight="1" outlineLevel="7">
      <c r="A62" s="23" t="s">
        <v>80</v>
      </c>
      <c r="B62" s="22" t="s">
        <v>1</v>
      </c>
      <c r="C62" s="24" t="s">
        <v>62</v>
      </c>
      <c r="D62" s="24" t="s">
        <v>66</v>
      </c>
      <c r="E62" s="22" t="s">
        <v>28</v>
      </c>
      <c r="F62" s="22" t="s">
        <v>10</v>
      </c>
      <c r="G62" s="32">
        <v>76</v>
      </c>
      <c r="H62" s="36">
        <v>67.92</v>
      </c>
      <c r="I62" s="40">
        <f t="shared" si="1"/>
        <v>89.368421052631589</v>
      </c>
    </row>
    <row r="63" spans="1:9" ht="59.25" customHeight="1" outlineLevel="7">
      <c r="A63" s="19" t="s">
        <v>154</v>
      </c>
      <c r="B63" s="20" t="s">
        <v>1</v>
      </c>
      <c r="C63" s="21" t="s">
        <v>62</v>
      </c>
      <c r="D63" s="21" t="s">
        <v>66</v>
      </c>
      <c r="E63" s="20">
        <v>1900000000</v>
      </c>
      <c r="F63" s="20" t="s">
        <v>3</v>
      </c>
      <c r="G63" s="31">
        <f t="shared" ref="G63:H65" si="4">G64</f>
        <v>879.89099999999996</v>
      </c>
      <c r="H63" s="30">
        <f t="shared" si="4"/>
        <v>879.89099999999996</v>
      </c>
      <c r="I63" s="38">
        <f t="shared" ref="I63" si="5">H63/G63*100</f>
        <v>100</v>
      </c>
    </row>
    <row r="64" spans="1:9" ht="21" customHeight="1" outlineLevel="5">
      <c r="A64" s="23" t="s">
        <v>87</v>
      </c>
      <c r="B64" s="22" t="s">
        <v>1</v>
      </c>
      <c r="C64" s="24" t="s">
        <v>62</v>
      </c>
      <c r="D64" s="24" t="s">
        <v>66</v>
      </c>
      <c r="E64" s="22">
        <v>1900004000</v>
      </c>
      <c r="F64" s="22" t="s">
        <v>3</v>
      </c>
      <c r="G64" s="32">
        <f t="shared" si="4"/>
        <v>879.89099999999996</v>
      </c>
      <c r="H64" s="36">
        <f t="shared" si="4"/>
        <v>879.89099999999996</v>
      </c>
      <c r="I64" s="40">
        <f t="shared" si="1"/>
        <v>100</v>
      </c>
    </row>
    <row r="65" spans="1:9" ht="30" customHeight="1" outlineLevel="6">
      <c r="A65" s="23" t="s">
        <v>140</v>
      </c>
      <c r="B65" s="22" t="s">
        <v>1</v>
      </c>
      <c r="C65" s="24" t="s">
        <v>62</v>
      </c>
      <c r="D65" s="24" t="s">
        <v>66</v>
      </c>
      <c r="E65" s="22">
        <v>1900004080</v>
      </c>
      <c r="F65" s="22" t="s">
        <v>3</v>
      </c>
      <c r="G65" s="32">
        <f t="shared" si="4"/>
        <v>879.89099999999996</v>
      </c>
      <c r="H65" s="36">
        <f t="shared" si="4"/>
        <v>879.89099999999996</v>
      </c>
      <c r="I65" s="40">
        <f t="shared" si="1"/>
        <v>100</v>
      </c>
    </row>
    <row r="66" spans="1:9" ht="15.75" customHeight="1" outlineLevel="7">
      <c r="A66" s="23" t="s">
        <v>80</v>
      </c>
      <c r="B66" s="22" t="s">
        <v>1</v>
      </c>
      <c r="C66" s="24" t="s">
        <v>62</v>
      </c>
      <c r="D66" s="24" t="s">
        <v>66</v>
      </c>
      <c r="E66" s="22">
        <v>1900004080</v>
      </c>
      <c r="F66" s="22">
        <v>800</v>
      </c>
      <c r="G66" s="32">
        <v>879.89099999999996</v>
      </c>
      <c r="H66" s="36">
        <v>879.89099999999996</v>
      </c>
      <c r="I66" s="40">
        <f t="shared" si="1"/>
        <v>100</v>
      </c>
    </row>
    <row r="67" spans="1:9" ht="20.25" customHeight="1" outlineLevel="1">
      <c r="A67" s="18" t="s">
        <v>96</v>
      </c>
      <c r="B67" s="26" t="s">
        <v>1</v>
      </c>
      <c r="C67" s="27" t="s">
        <v>63</v>
      </c>
      <c r="D67" s="27" t="s">
        <v>61</v>
      </c>
      <c r="E67" s="26" t="s">
        <v>2</v>
      </c>
      <c r="F67" s="26" t="s">
        <v>3</v>
      </c>
      <c r="G67" s="33">
        <f t="shared" ref="G67:H70" si="6">G68</f>
        <v>226.5</v>
      </c>
      <c r="H67" s="33">
        <f t="shared" si="6"/>
        <v>226.5</v>
      </c>
      <c r="I67" s="38">
        <f t="shared" si="1"/>
        <v>100</v>
      </c>
    </row>
    <row r="68" spans="1:9" ht="18.75" customHeight="1" outlineLevel="2">
      <c r="A68" s="15" t="s">
        <v>97</v>
      </c>
      <c r="B68" s="16" t="s">
        <v>1</v>
      </c>
      <c r="C68" s="17" t="s">
        <v>63</v>
      </c>
      <c r="D68" s="17" t="s">
        <v>67</v>
      </c>
      <c r="E68" s="16" t="s">
        <v>2</v>
      </c>
      <c r="F68" s="16" t="s">
        <v>3</v>
      </c>
      <c r="G68" s="34">
        <f t="shared" si="6"/>
        <v>226.5</v>
      </c>
      <c r="H68" s="34">
        <f t="shared" si="6"/>
        <v>226.5</v>
      </c>
      <c r="I68" s="40">
        <f t="shared" si="1"/>
        <v>100</v>
      </c>
    </row>
    <row r="69" spans="1:9" ht="60" customHeight="1" outlineLevel="3">
      <c r="A69" s="18" t="s">
        <v>134</v>
      </c>
      <c r="B69" s="26" t="s">
        <v>1</v>
      </c>
      <c r="C69" s="27" t="s">
        <v>63</v>
      </c>
      <c r="D69" s="27" t="s">
        <v>67</v>
      </c>
      <c r="E69" s="26" t="s">
        <v>4</v>
      </c>
      <c r="F69" s="26" t="s">
        <v>3</v>
      </c>
      <c r="G69" s="33">
        <f t="shared" si="6"/>
        <v>226.5</v>
      </c>
      <c r="H69" s="33">
        <f t="shared" si="6"/>
        <v>226.5</v>
      </c>
      <c r="I69" s="38">
        <f t="shared" si="1"/>
        <v>100</v>
      </c>
    </row>
    <row r="70" spans="1:9" ht="33" customHeight="1" outlineLevel="5">
      <c r="A70" s="15" t="s">
        <v>98</v>
      </c>
      <c r="B70" s="16" t="s">
        <v>1</v>
      </c>
      <c r="C70" s="17" t="s">
        <v>63</v>
      </c>
      <c r="D70" s="17" t="s">
        <v>67</v>
      </c>
      <c r="E70" s="16" t="s">
        <v>31</v>
      </c>
      <c r="F70" s="16" t="s">
        <v>3</v>
      </c>
      <c r="G70" s="34">
        <f t="shared" si="6"/>
        <v>226.5</v>
      </c>
      <c r="H70" s="34">
        <f t="shared" si="6"/>
        <v>226.5</v>
      </c>
      <c r="I70" s="40">
        <f t="shared" si="1"/>
        <v>100</v>
      </c>
    </row>
    <row r="71" spans="1:9" ht="43.5" customHeight="1" outlineLevel="6">
      <c r="A71" s="15" t="s">
        <v>99</v>
      </c>
      <c r="B71" s="16" t="s">
        <v>1</v>
      </c>
      <c r="C71" s="17" t="s">
        <v>63</v>
      </c>
      <c r="D71" s="17" t="s">
        <v>67</v>
      </c>
      <c r="E71" s="16" t="s">
        <v>32</v>
      </c>
      <c r="F71" s="16" t="s">
        <v>3</v>
      </c>
      <c r="G71" s="34">
        <f>G72+G73</f>
        <v>226.5</v>
      </c>
      <c r="H71" s="34">
        <f>H72+H73</f>
        <v>226.5</v>
      </c>
      <c r="I71" s="40">
        <f t="shared" si="1"/>
        <v>100</v>
      </c>
    </row>
    <row r="72" spans="1:9" ht="75" customHeight="1" outlineLevel="7">
      <c r="A72" s="15" t="s">
        <v>76</v>
      </c>
      <c r="B72" s="16" t="s">
        <v>1</v>
      </c>
      <c r="C72" s="17" t="s">
        <v>63</v>
      </c>
      <c r="D72" s="17" t="s">
        <v>67</v>
      </c>
      <c r="E72" s="16" t="s">
        <v>32</v>
      </c>
      <c r="F72" s="16" t="s">
        <v>7</v>
      </c>
      <c r="G72" s="34">
        <v>210.31800000000001</v>
      </c>
      <c r="H72" s="36">
        <v>210.31800000000001</v>
      </c>
      <c r="I72" s="40">
        <f t="shared" si="1"/>
        <v>100</v>
      </c>
    </row>
    <row r="73" spans="1:9" ht="42.75" customHeight="1" outlineLevel="7">
      <c r="A73" s="15" t="s">
        <v>79</v>
      </c>
      <c r="B73" s="16" t="s">
        <v>1</v>
      </c>
      <c r="C73" s="17" t="s">
        <v>63</v>
      </c>
      <c r="D73" s="17" t="s">
        <v>67</v>
      </c>
      <c r="E73" s="16" t="s">
        <v>32</v>
      </c>
      <c r="F73" s="16" t="s">
        <v>9</v>
      </c>
      <c r="G73" s="34">
        <v>16.181999999999999</v>
      </c>
      <c r="H73" s="36">
        <v>16.181999999999999</v>
      </c>
      <c r="I73" s="40">
        <f t="shared" si="1"/>
        <v>100</v>
      </c>
    </row>
    <row r="74" spans="1:9" ht="36" customHeight="1" outlineLevel="1">
      <c r="A74" s="18" t="s">
        <v>100</v>
      </c>
      <c r="B74" s="26" t="s">
        <v>1</v>
      </c>
      <c r="C74" s="27" t="s">
        <v>67</v>
      </c>
      <c r="D74" s="27" t="s">
        <v>61</v>
      </c>
      <c r="E74" s="26" t="s">
        <v>2</v>
      </c>
      <c r="F74" s="26" t="s">
        <v>3</v>
      </c>
      <c r="G74" s="33">
        <f t="shared" ref="G74:H78" si="7">G75</f>
        <v>190.5</v>
      </c>
      <c r="H74" s="33">
        <f t="shared" si="7"/>
        <v>173.63499999999999</v>
      </c>
      <c r="I74" s="38">
        <f t="shared" si="1"/>
        <v>91.146981627296583</v>
      </c>
    </row>
    <row r="75" spans="1:9" ht="24" customHeight="1" outlineLevel="2">
      <c r="A75" s="18" t="s">
        <v>101</v>
      </c>
      <c r="B75" s="26" t="s">
        <v>1</v>
      </c>
      <c r="C75" s="27" t="s">
        <v>67</v>
      </c>
      <c r="D75" s="27" t="s">
        <v>68</v>
      </c>
      <c r="E75" s="26" t="s">
        <v>2</v>
      </c>
      <c r="F75" s="26" t="s">
        <v>3</v>
      </c>
      <c r="G75" s="33">
        <f t="shared" si="7"/>
        <v>190.5</v>
      </c>
      <c r="H75" s="33">
        <f t="shared" si="7"/>
        <v>173.63499999999999</v>
      </c>
      <c r="I75" s="38">
        <f t="shared" si="1"/>
        <v>91.146981627296583</v>
      </c>
    </row>
    <row r="76" spans="1:9" ht="56.25" customHeight="1" outlineLevel="3">
      <c r="A76" s="18" t="s">
        <v>151</v>
      </c>
      <c r="B76" s="26" t="s">
        <v>1</v>
      </c>
      <c r="C76" s="27" t="s">
        <v>67</v>
      </c>
      <c r="D76" s="27" t="s">
        <v>68</v>
      </c>
      <c r="E76" s="26" t="s">
        <v>33</v>
      </c>
      <c r="F76" s="26" t="s">
        <v>3</v>
      </c>
      <c r="G76" s="33">
        <f t="shared" si="7"/>
        <v>190.5</v>
      </c>
      <c r="H76" s="33">
        <f t="shared" si="7"/>
        <v>173.63499999999999</v>
      </c>
      <c r="I76" s="38">
        <f t="shared" si="1"/>
        <v>91.146981627296583</v>
      </c>
    </row>
    <row r="77" spans="1:9" ht="28.5" customHeight="1" outlineLevel="5">
      <c r="A77" s="15" t="s">
        <v>87</v>
      </c>
      <c r="B77" s="16" t="s">
        <v>1</v>
      </c>
      <c r="C77" s="17" t="s">
        <v>67</v>
      </c>
      <c r="D77" s="17" t="s">
        <v>68</v>
      </c>
      <c r="E77" s="16" t="s">
        <v>34</v>
      </c>
      <c r="F77" s="16" t="s">
        <v>3</v>
      </c>
      <c r="G77" s="34">
        <f t="shared" si="7"/>
        <v>190.5</v>
      </c>
      <c r="H77" s="34">
        <f t="shared" si="7"/>
        <v>173.63499999999999</v>
      </c>
      <c r="I77" s="38">
        <f t="shared" si="1"/>
        <v>91.146981627296583</v>
      </c>
    </row>
    <row r="78" spans="1:9" ht="35.25" customHeight="1" outlineLevel="6">
      <c r="A78" s="15" t="s">
        <v>102</v>
      </c>
      <c r="B78" s="16" t="s">
        <v>1</v>
      </c>
      <c r="C78" s="17" t="s">
        <v>67</v>
      </c>
      <c r="D78" s="17" t="s">
        <v>68</v>
      </c>
      <c r="E78" s="16" t="s">
        <v>35</v>
      </c>
      <c r="F78" s="16" t="s">
        <v>3</v>
      </c>
      <c r="G78" s="34">
        <f t="shared" si="7"/>
        <v>190.5</v>
      </c>
      <c r="H78" s="36">
        <f t="shared" si="7"/>
        <v>173.63499999999999</v>
      </c>
      <c r="I78" s="38">
        <f t="shared" ref="I78:I132" si="8">H78/G78*100</f>
        <v>91.146981627296583</v>
      </c>
    </row>
    <row r="79" spans="1:9" ht="30.75" customHeight="1" outlineLevel="7">
      <c r="A79" s="15" t="s">
        <v>79</v>
      </c>
      <c r="B79" s="16" t="s">
        <v>1</v>
      </c>
      <c r="C79" s="17" t="s">
        <v>67</v>
      </c>
      <c r="D79" s="17" t="s">
        <v>68</v>
      </c>
      <c r="E79" s="16" t="s">
        <v>35</v>
      </c>
      <c r="F79" s="16" t="s">
        <v>9</v>
      </c>
      <c r="G79" s="34">
        <v>190.5</v>
      </c>
      <c r="H79" s="36">
        <v>173.63499999999999</v>
      </c>
      <c r="I79" s="38">
        <f t="shared" si="8"/>
        <v>91.146981627296583</v>
      </c>
    </row>
    <row r="80" spans="1:9" ht="21" customHeight="1" outlineLevel="1">
      <c r="A80" s="18" t="s">
        <v>103</v>
      </c>
      <c r="B80" s="26" t="s">
        <v>1</v>
      </c>
      <c r="C80" s="27" t="s">
        <v>64</v>
      </c>
      <c r="D80" s="27" t="s">
        <v>61</v>
      </c>
      <c r="E80" s="26" t="s">
        <v>2</v>
      </c>
      <c r="F80" s="26" t="s">
        <v>3</v>
      </c>
      <c r="G80" s="33">
        <f>G81+G99</f>
        <v>11268.568999999998</v>
      </c>
      <c r="H80" s="33">
        <f>H81+H99</f>
        <v>8620.9160000000011</v>
      </c>
      <c r="I80" s="38">
        <f t="shared" si="8"/>
        <v>76.50408849606373</v>
      </c>
    </row>
    <row r="81" spans="1:9" ht="20.25" customHeight="1" outlineLevel="2">
      <c r="A81" s="18" t="s">
        <v>104</v>
      </c>
      <c r="B81" s="26" t="s">
        <v>1</v>
      </c>
      <c r="C81" s="27" t="s">
        <v>64</v>
      </c>
      <c r="D81" s="27" t="s">
        <v>69</v>
      </c>
      <c r="E81" s="26" t="s">
        <v>2</v>
      </c>
      <c r="F81" s="26" t="s">
        <v>3</v>
      </c>
      <c r="G81" s="33">
        <f>G82+G86</f>
        <v>11128.568999999998</v>
      </c>
      <c r="H81" s="33">
        <f>H82+H86</f>
        <v>8524.9160000000011</v>
      </c>
      <c r="I81" s="38">
        <f t="shared" si="8"/>
        <v>76.603883212657465</v>
      </c>
    </row>
    <row r="82" spans="1:9" ht="51" outlineLevel="3">
      <c r="A82" s="18" t="s">
        <v>152</v>
      </c>
      <c r="B82" s="26" t="s">
        <v>1</v>
      </c>
      <c r="C82" s="27" t="s">
        <v>64</v>
      </c>
      <c r="D82" s="27" t="s">
        <v>69</v>
      </c>
      <c r="E82" s="26" t="s">
        <v>17</v>
      </c>
      <c r="F82" s="26" t="s">
        <v>3</v>
      </c>
      <c r="G82" s="33">
        <f t="shared" ref="G82:H84" si="9">G83</f>
        <v>2156.7829999999999</v>
      </c>
      <c r="H82" s="33">
        <f t="shared" si="9"/>
        <v>1729.4680000000001</v>
      </c>
      <c r="I82" s="38">
        <f t="shared" si="8"/>
        <v>80.187390201054072</v>
      </c>
    </row>
    <row r="83" spans="1:9" ht="24" customHeight="1" outlineLevel="5">
      <c r="A83" s="15" t="s">
        <v>87</v>
      </c>
      <c r="B83" s="16" t="s">
        <v>1</v>
      </c>
      <c r="C83" s="17" t="s">
        <v>64</v>
      </c>
      <c r="D83" s="17" t="s">
        <v>69</v>
      </c>
      <c r="E83" s="16" t="s">
        <v>18</v>
      </c>
      <c r="F83" s="16" t="s">
        <v>3</v>
      </c>
      <c r="G83" s="34">
        <f t="shared" si="9"/>
        <v>2156.7829999999999</v>
      </c>
      <c r="H83" s="34">
        <f t="shared" si="9"/>
        <v>1729.4680000000001</v>
      </c>
      <c r="I83" s="38">
        <f t="shared" si="8"/>
        <v>80.187390201054072</v>
      </c>
    </row>
    <row r="84" spans="1:9" ht="32.25" customHeight="1" outlineLevel="6">
      <c r="A84" s="15" t="s">
        <v>88</v>
      </c>
      <c r="B84" s="16" t="s">
        <v>1</v>
      </c>
      <c r="C84" s="17" t="s">
        <v>64</v>
      </c>
      <c r="D84" s="17" t="s">
        <v>69</v>
      </c>
      <c r="E84" s="16" t="s">
        <v>19</v>
      </c>
      <c r="F84" s="16" t="s">
        <v>3</v>
      </c>
      <c r="G84" s="34">
        <f t="shared" si="9"/>
        <v>2156.7829999999999</v>
      </c>
      <c r="H84" s="34">
        <f t="shared" si="9"/>
        <v>1729.4680000000001</v>
      </c>
      <c r="I84" s="38">
        <f t="shared" si="8"/>
        <v>80.187390201054072</v>
      </c>
    </row>
    <row r="85" spans="1:9" ht="36" customHeight="1" outlineLevel="7">
      <c r="A85" s="15" t="s">
        <v>79</v>
      </c>
      <c r="B85" s="16" t="s">
        <v>1</v>
      </c>
      <c r="C85" s="17" t="s">
        <v>64</v>
      </c>
      <c r="D85" s="17" t="s">
        <v>69</v>
      </c>
      <c r="E85" s="16" t="s">
        <v>19</v>
      </c>
      <c r="F85" s="16" t="s">
        <v>9</v>
      </c>
      <c r="G85" s="34">
        <v>2156.7829999999999</v>
      </c>
      <c r="H85" s="36">
        <v>1729.4680000000001</v>
      </c>
      <c r="I85" s="38">
        <f t="shared" si="8"/>
        <v>80.187390201054072</v>
      </c>
    </row>
    <row r="86" spans="1:9" ht="64.5" customHeight="1" outlineLevel="3">
      <c r="A86" s="18" t="s">
        <v>155</v>
      </c>
      <c r="B86" s="26" t="s">
        <v>1</v>
      </c>
      <c r="C86" s="27" t="s">
        <v>64</v>
      </c>
      <c r="D86" s="27" t="s">
        <v>69</v>
      </c>
      <c r="E86" s="26" t="s">
        <v>29</v>
      </c>
      <c r="F86" s="26" t="s">
        <v>3</v>
      </c>
      <c r="G86" s="33">
        <f>G87+G90+G93+G96</f>
        <v>8971.7859999999982</v>
      </c>
      <c r="H86" s="33">
        <f>H87+H90+H93+H96</f>
        <v>6795.4480000000003</v>
      </c>
      <c r="I86" s="38">
        <f t="shared" si="8"/>
        <v>75.742421854466897</v>
      </c>
    </row>
    <row r="87" spans="1:9" ht="28.5" customHeight="1" outlineLevel="3">
      <c r="A87" s="18" t="s">
        <v>87</v>
      </c>
      <c r="B87" s="26" t="s">
        <v>1</v>
      </c>
      <c r="C87" s="27" t="s">
        <v>64</v>
      </c>
      <c r="D87" s="27" t="s">
        <v>69</v>
      </c>
      <c r="E87" s="26">
        <v>1900002000</v>
      </c>
      <c r="F87" s="27" t="s">
        <v>3</v>
      </c>
      <c r="G87" s="33">
        <f>G88</f>
        <v>800</v>
      </c>
      <c r="H87" s="33">
        <f>H88</f>
        <v>798.61900000000003</v>
      </c>
      <c r="I87" s="38">
        <f t="shared" ref="I87" si="10">H87/G87*100</f>
        <v>99.827375000000004</v>
      </c>
    </row>
    <row r="88" spans="1:9" ht="42.75" customHeight="1" outlineLevel="3">
      <c r="A88" s="15" t="s">
        <v>141</v>
      </c>
      <c r="B88" s="16" t="s">
        <v>1</v>
      </c>
      <c r="C88" s="17" t="s">
        <v>64</v>
      </c>
      <c r="D88" s="17" t="s">
        <v>69</v>
      </c>
      <c r="E88" s="16">
        <v>1900002380</v>
      </c>
      <c r="F88" s="17" t="s">
        <v>3</v>
      </c>
      <c r="G88" s="34">
        <f>G89</f>
        <v>800</v>
      </c>
      <c r="H88" s="34">
        <f>H89</f>
        <v>798.61900000000003</v>
      </c>
      <c r="I88" s="40">
        <f t="shared" si="8"/>
        <v>99.827375000000004</v>
      </c>
    </row>
    <row r="89" spans="1:9" ht="30.75" customHeight="1" outlineLevel="3">
      <c r="A89" s="15" t="s">
        <v>79</v>
      </c>
      <c r="B89" s="16" t="s">
        <v>1</v>
      </c>
      <c r="C89" s="17" t="s">
        <v>64</v>
      </c>
      <c r="D89" s="17" t="s">
        <v>69</v>
      </c>
      <c r="E89" s="16">
        <v>1900002380</v>
      </c>
      <c r="F89" s="16">
        <v>200</v>
      </c>
      <c r="G89" s="34">
        <v>800</v>
      </c>
      <c r="H89" s="34">
        <v>798.61900000000003</v>
      </c>
      <c r="I89" s="40">
        <f t="shared" ref="I89" si="11">H89/G89*100</f>
        <v>99.827375000000004</v>
      </c>
    </row>
    <row r="90" spans="1:9" ht="30.75" customHeight="1" outlineLevel="5">
      <c r="A90" s="18" t="s">
        <v>87</v>
      </c>
      <c r="B90" s="26" t="s">
        <v>1</v>
      </c>
      <c r="C90" s="27" t="s">
        <v>64</v>
      </c>
      <c r="D90" s="27" t="s">
        <v>69</v>
      </c>
      <c r="E90" s="26" t="s">
        <v>30</v>
      </c>
      <c r="F90" s="26" t="s">
        <v>3</v>
      </c>
      <c r="G90" s="33">
        <f>G91</f>
        <v>7985.7820000000002</v>
      </c>
      <c r="H90" s="33">
        <f>H91</f>
        <v>5820.9210000000003</v>
      </c>
      <c r="I90" s="38">
        <f t="shared" si="8"/>
        <v>72.891058133067006</v>
      </c>
    </row>
    <row r="91" spans="1:9" ht="30.75" customHeight="1" outlineLevel="6">
      <c r="A91" s="15" t="s">
        <v>105</v>
      </c>
      <c r="B91" s="16" t="s">
        <v>1</v>
      </c>
      <c r="C91" s="17" t="s">
        <v>64</v>
      </c>
      <c r="D91" s="17" t="s">
        <v>69</v>
      </c>
      <c r="E91" s="16" t="s">
        <v>36</v>
      </c>
      <c r="F91" s="16" t="s">
        <v>3</v>
      </c>
      <c r="G91" s="34">
        <f>G92</f>
        <v>7985.7820000000002</v>
      </c>
      <c r="H91" s="34">
        <f>H92</f>
        <v>5820.9210000000003</v>
      </c>
      <c r="I91" s="40">
        <f t="shared" si="8"/>
        <v>72.891058133067006</v>
      </c>
    </row>
    <row r="92" spans="1:9" ht="30.75" customHeight="1" outlineLevel="7">
      <c r="A92" s="15" t="s">
        <v>79</v>
      </c>
      <c r="B92" s="16" t="s">
        <v>1</v>
      </c>
      <c r="C92" s="17" t="s">
        <v>64</v>
      </c>
      <c r="D92" s="17" t="s">
        <v>69</v>
      </c>
      <c r="E92" s="16" t="s">
        <v>36</v>
      </c>
      <c r="F92" s="53" t="s">
        <v>9</v>
      </c>
      <c r="G92" s="56">
        <v>7985.7820000000002</v>
      </c>
      <c r="H92" s="36">
        <v>5820.9210000000003</v>
      </c>
      <c r="I92" s="40">
        <f t="shared" si="8"/>
        <v>72.891058133067006</v>
      </c>
    </row>
    <row r="93" spans="1:9" ht="67.5" customHeight="1" outlineLevel="5">
      <c r="A93" s="18" t="s">
        <v>106</v>
      </c>
      <c r="B93" s="26" t="s">
        <v>1</v>
      </c>
      <c r="C93" s="27" t="s">
        <v>64</v>
      </c>
      <c r="D93" s="27" t="s">
        <v>69</v>
      </c>
      <c r="E93" s="43" t="s">
        <v>37</v>
      </c>
      <c r="F93" s="49" t="s">
        <v>3</v>
      </c>
      <c r="G93" s="45">
        <f>G94</f>
        <v>99.899000000000001</v>
      </c>
      <c r="H93" s="51">
        <f>H94</f>
        <v>99.897999999999996</v>
      </c>
      <c r="I93" s="40">
        <f t="shared" si="8"/>
        <v>99.998998988978855</v>
      </c>
    </row>
    <row r="94" spans="1:9" ht="55.5" customHeight="1" outlineLevel="5">
      <c r="A94" s="15" t="s">
        <v>146</v>
      </c>
      <c r="B94" s="16">
        <v>970</v>
      </c>
      <c r="C94" s="17" t="s">
        <v>64</v>
      </c>
      <c r="D94" s="17" t="s">
        <v>69</v>
      </c>
      <c r="E94" s="50">
        <v>1900015171</v>
      </c>
      <c r="F94" s="55" t="s">
        <v>3</v>
      </c>
      <c r="G94" s="52">
        <v>99.899000000000001</v>
      </c>
      <c r="H94" s="36">
        <v>99.897999999999996</v>
      </c>
      <c r="I94" s="40">
        <f t="shared" ref="I94" si="12">H94/G94*100</f>
        <v>99.998998988978855</v>
      </c>
    </row>
    <row r="95" spans="1:9" ht="32.25" customHeight="1" outlineLevel="5">
      <c r="A95" s="15" t="s">
        <v>79</v>
      </c>
      <c r="B95" s="16">
        <v>970</v>
      </c>
      <c r="C95" s="17" t="s">
        <v>64</v>
      </c>
      <c r="D95" s="17" t="s">
        <v>69</v>
      </c>
      <c r="E95" s="16">
        <v>1900015171</v>
      </c>
      <c r="F95" s="54">
        <v>200</v>
      </c>
      <c r="G95" s="47">
        <v>99.899000000000001</v>
      </c>
      <c r="H95" s="36">
        <v>99.897999999999996</v>
      </c>
      <c r="I95" s="40">
        <f t="shared" si="8"/>
        <v>99.998998988978855</v>
      </c>
    </row>
    <row r="96" spans="1:9" ht="55.5" customHeight="1" outlineLevel="5">
      <c r="A96" s="15" t="s">
        <v>144</v>
      </c>
      <c r="B96" s="16">
        <v>970</v>
      </c>
      <c r="C96" s="17" t="s">
        <v>64</v>
      </c>
      <c r="D96" s="17" t="s">
        <v>69</v>
      </c>
      <c r="E96" s="16" t="s">
        <v>143</v>
      </c>
      <c r="F96" s="46" t="s">
        <v>3</v>
      </c>
      <c r="G96" s="47">
        <f>G97</f>
        <v>86.105000000000004</v>
      </c>
      <c r="H96" s="47">
        <f>H97</f>
        <v>76.010000000000005</v>
      </c>
      <c r="I96" s="48">
        <f>I97</f>
        <v>88.275942163637424</v>
      </c>
    </row>
    <row r="97" spans="1:9" s="2" customFormat="1" ht="104.25" customHeight="1" outlineLevel="6">
      <c r="A97" s="18" t="s">
        <v>145</v>
      </c>
      <c r="B97" s="26" t="s">
        <v>1</v>
      </c>
      <c r="C97" s="27" t="s">
        <v>64</v>
      </c>
      <c r="D97" s="27" t="s">
        <v>69</v>
      </c>
      <c r="E97" s="26" t="s">
        <v>142</v>
      </c>
      <c r="F97" s="26" t="s">
        <v>3</v>
      </c>
      <c r="G97" s="44">
        <f>G98</f>
        <v>86.105000000000004</v>
      </c>
      <c r="H97" s="44">
        <f>H98</f>
        <v>76.010000000000005</v>
      </c>
      <c r="I97" s="38">
        <f t="shared" si="8"/>
        <v>88.275942163637424</v>
      </c>
    </row>
    <row r="98" spans="1:9" ht="25.5" customHeight="1" outlineLevel="7">
      <c r="A98" s="15" t="s">
        <v>79</v>
      </c>
      <c r="B98" s="16" t="s">
        <v>1</v>
      </c>
      <c r="C98" s="17" t="s">
        <v>64</v>
      </c>
      <c r="D98" s="17" t="s">
        <v>69</v>
      </c>
      <c r="E98" s="16" t="s">
        <v>142</v>
      </c>
      <c r="F98" s="16" t="s">
        <v>9</v>
      </c>
      <c r="G98" s="34">
        <v>86.105000000000004</v>
      </c>
      <c r="H98" s="36">
        <v>76.010000000000005</v>
      </c>
      <c r="I98" s="40">
        <f t="shared" si="8"/>
        <v>88.275942163637424</v>
      </c>
    </row>
    <row r="99" spans="1:9" ht="25.5" customHeight="1" outlineLevel="2">
      <c r="A99" s="18" t="s">
        <v>107</v>
      </c>
      <c r="B99" s="26" t="s">
        <v>1</v>
      </c>
      <c r="C99" s="27" t="s">
        <v>64</v>
      </c>
      <c r="D99" s="27" t="s">
        <v>70</v>
      </c>
      <c r="E99" s="26" t="s">
        <v>2</v>
      </c>
      <c r="F99" s="26" t="s">
        <v>3</v>
      </c>
      <c r="G99" s="33">
        <v>140</v>
      </c>
      <c r="H99" s="30">
        <v>96</v>
      </c>
      <c r="I99" s="38">
        <f t="shared" si="8"/>
        <v>68.571428571428569</v>
      </c>
    </row>
    <row r="100" spans="1:9" ht="63.75" customHeight="1" outlineLevel="3">
      <c r="A100" s="18" t="s">
        <v>92</v>
      </c>
      <c r="B100" s="26" t="s">
        <v>1</v>
      </c>
      <c r="C100" s="27" t="s">
        <v>64</v>
      </c>
      <c r="D100" s="27" t="s">
        <v>70</v>
      </c>
      <c r="E100" s="26" t="s">
        <v>26</v>
      </c>
      <c r="F100" s="26" t="s">
        <v>3</v>
      </c>
      <c r="G100" s="33">
        <v>140</v>
      </c>
      <c r="H100" s="30">
        <v>96</v>
      </c>
      <c r="I100" s="38">
        <f t="shared" si="8"/>
        <v>68.571428571428569</v>
      </c>
    </row>
    <row r="101" spans="1:9" ht="25.5" customHeight="1" outlineLevel="5">
      <c r="A101" s="15" t="s">
        <v>87</v>
      </c>
      <c r="B101" s="16" t="s">
        <v>1</v>
      </c>
      <c r="C101" s="17" t="s">
        <v>64</v>
      </c>
      <c r="D101" s="17" t="s">
        <v>70</v>
      </c>
      <c r="E101" s="16" t="s">
        <v>27</v>
      </c>
      <c r="F101" s="16" t="s">
        <v>3</v>
      </c>
      <c r="G101" s="34">
        <v>140</v>
      </c>
      <c r="H101" s="36">
        <v>96</v>
      </c>
      <c r="I101" s="40">
        <f t="shared" si="8"/>
        <v>68.571428571428569</v>
      </c>
    </row>
    <row r="102" spans="1:9" ht="34.5" customHeight="1" outlineLevel="6">
      <c r="A102" s="15" t="s">
        <v>93</v>
      </c>
      <c r="B102" s="16" t="s">
        <v>1</v>
      </c>
      <c r="C102" s="17" t="s">
        <v>64</v>
      </c>
      <c r="D102" s="17" t="s">
        <v>70</v>
      </c>
      <c r="E102" s="16" t="s">
        <v>28</v>
      </c>
      <c r="F102" s="16" t="s">
        <v>3</v>
      </c>
      <c r="G102" s="34">
        <v>140</v>
      </c>
      <c r="H102" s="36">
        <v>96</v>
      </c>
      <c r="I102" s="40">
        <f t="shared" si="8"/>
        <v>68.571428571428569</v>
      </c>
    </row>
    <row r="103" spans="1:9" ht="36" customHeight="1" outlineLevel="7">
      <c r="A103" s="15" t="s">
        <v>79</v>
      </c>
      <c r="B103" s="16" t="s">
        <v>1</v>
      </c>
      <c r="C103" s="17" t="s">
        <v>64</v>
      </c>
      <c r="D103" s="17" t="s">
        <v>70</v>
      </c>
      <c r="E103" s="16" t="s">
        <v>28</v>
      </c>
      <c r="F103" s="16" t="s">
        <v>9</v>
      </c>
      <c r="G103" s="34">
        <v>140</v>
      </c>
      <c r="H103" s="36">
        <v>96</v>
      </c>
      <c r="I103" s="40">
        <f t="shared" si="8"/>
        <v>68.571428571428569</v>
      </c>
    </row>
    <row r="104" spans="1:9" ht="25.5" customHeight="1" outlineLevel="1">
      <c r="A104" s="18" t="s">
        <v>108</v>
      </c>
      <c r="B104" s="26" t="s">
        <v>1</v>
      </c>
      <c r="C104" s="27" t="s">
        <v>71</v>
      </c>
      <c r="D104" s="27" t="s">
        <v>61</v>
      </c>
      <c r="E104" s="26" t="s">
        <v>2</v>
      </c>
      <c r="F104" s="26" t="s">
        <v>3</v>
      </c>
      <c r="G104" s="33">
        <f>G106+G110+G116</f>
        <v>5982.1719999999996</v>
      </c>
      <c r="H104" s="33">
        <f>H106+H110+H116</f>
        <v>5179.2950000000001</v>
      </c>
      <c r="I104" s="38">
        <f t="shared" si="8"/>
        <v>86.578837920407508</v>
      </c>
    </row>
    <row r="105" spans="1:9" ht="25.5" customHeight="1" outlineLevel="2">
      <c r="A105" s="15" t="s">
        <v>109</v>
      </c>
      <c r="B105" s="16" t="s">
        <v>1</v>
      </c>
      <c r="C105" s="17" t="s">
        <v>71</v>
      </c>
      <c r="D105" s="17" t="s">
        <v>62</v>
      </c>
      <c r="E105" s="16" t="s">
        <v>2</v>
      </c>
      <c r="F105" s="16" t="s">
        <v>3</v>
      </c>
      <c r="G105" s="34">
        <f>G106</f>
        <v>150</v>
      </c>
      <c r="H105" s="34">
        <f t="shared" ref="G105:H108" si="13">H106</f>
        <v>103.672</v>
      </c>
      <c r="I105" s="40">
        <f t="shared" si="8"/>
        <v>69.114666666666665</v>
      </c>
    </row>
    <row r="106" spans="1:9" ht="74.25" customHeight="1" outlineLevel="3">
      <c r="A106" s="18" t="s">
        <v>153</v>
      </c>
      <c r="B106" s="26" t="s">
        <v>1</v>
      </c>
      <c r="C106" s="27" t="s">
        <v>71</v>
      </c>
      <c r="D106" s="27" t="s">
        <v>62</v>
      </c>
      <c r="E106" s="26" t="s">
        <v>38</v>
      </c>
      <c r="F106" s="26" t="s">
        <v>3</v>
      </c>
      <c r="G106" s="33">
        <f t="shared" si="13"/>
        <v>150</v>
      </c>
      <c r="H106" s="33">
        <f t="shared" si="13"/>
        <v>103.672</v>
      </c>
      <c r="I106" s="38">
        <f t="shared" si="8"/>
        <v>69.114666666666665</v>
      </c>
    </row>
    <row r="107" spans="1:9" ht="25.5" customHeight="1" outlineLevel="5">
      <c r="A107" s="15" t="s">
        <v>87</v>
      </c>
      <c r="B107" s="16" t="s">
        <v>1</v>
      </c>
      <c r="C107" s="17" t="s">
        <v>71</v>
      </c>
      <c r="D107" s="17" t="s">
        <v>62</v>
      </c>
      <c r="E107" s="16" t="s">
        <v>39</v>
      </c>
      <c r="F107" s="16" t="s">
        <v>3</v>
      </c>
      <c r="G107" s="34">
        <f t="shared" si="13"/>
        <v>150</v>
      </c>
      <c r="H107" s="34">
        <f t="shared" si="13"/>
        <v>103.672</v>
      </c>
      <c r="I107" s="40">
        <f t="shared" si="8"/>
        <v>69.114666666666665</v>
      </c>
    </row>
    <row r="108" spans="1:9" ht="25.5" customHeight="1" outlineLevel="6">
      <c r="A108" s="15" t="s">
        <v>110</v>
      </c>
      <c r="B108" s="16" t="s">
        <v>1</v>
      </c>
      <c r="C108" s="17" t="s">
        <v>71</v>
      </c>
      <c r="D108" s="17" t="s">
        <v>62</v>
      </c>
      <c r="E108" s="16" t="s">
        <v>40</v>
      </c>
      <c r="F108" s="16" t="s">
        <v>3</v>
      </c>
      <c r="G108" s="34">
        <f t="shared" si="13"/>
        <v>150</v>
      </c>
      <c r="H108" s="34">
        <f t="shared" si="13"/>
        <v>103.672</v>
      </c>
      <c r="I108" s="40">
        <f t="shared" si="8"/>
        <v>69.114666666666665</v>
      </c>
    </row>
    <row r="109" spans="1:9" ht="34.5" customHeight="1" outlineLevel="7">
      <c r="A109" s="15" t="s">
        <v>79</v>
      </c>
      <c r="B109" s="16" t="s">
        <v>1</v>
      </c>
      <c r="C109" s="17" t="s">
        <v>71</v>
      </c>
      <c r="D109" s="17" t="s">
        <v>62</v>
      </c>
      <c r="E109" s="16" t="s">
        <v>40</v>
      </c>
      <c r="F109" s="16" t="s">
        <v>9</v>
      </c>
      <c r="G109" s="34">
        <v>150</v>
      </c>
      <c r="H109" s="36">
        <v>103.672</v>
      </c>
      <c r="I109" s="40">
        <f t="shared" si="8"/>
        <v>69.114666666666665</v>
      </c>
    </row>
    <row r="110" spans="1:9" ht="25.5" customHeight="1" outlineLevel="2">
      <c r="A110" s="18" t="s">
        <v>111</v>
      </c>
      <c r="B110" s="26" t="s">
        <v>1</v>
      </c>
      <c r="C110" s="27" t="s">
        <v>71</v>
      </c>
      <c r="D110" s="27" t="s">
        <v>63</v>
      </c>
      <c r="E110" s="26" t="s">
        <v>2</v>
      </c>
      <c r="F110" s="26" t="s">
        <v>3</v>
      </c>
      <c r="G110" s="33">
        <f t="shared" ref="G110:H112" si="14">G111</f>
        <v>675.37200000000007</v>
      </c>
      <c r="H110" s="33">
        <f t="shared" si="14"/>
        <v>675.37200000000007</v>
      </c>
      <c r="I110" s="38">
        <f t="shared" si="8"/>
        <v>100</v>
      </c>
    </row>
    <row r="111" spans="1:9" ht="57" customHeight="1" outlineLevel="3">
      <c r="A111" s="18" t="s">
        <v>150</v>
      </c>
      <c r="B111" s="26" t="s">
        <v>1</v>
      </c>
      <c r="C111" s="27" t="s">
        <v>71</v>
      </c>
      <c r="D111" s="27" t="s">
        <v>63</v>
      </c>
      <c r="E111" s="26" t="s">
        <v>26</v>
      </c>
      <c r="F111" s="26" t="s">
        <v>3</v>
      </c>
      <c r="G111" s="33">
        <f t="shared" si="14"/>
        <v>675.37200000000007</v>
      </c>
      <c r="H111" s="33">
        <f t="shared" si="14"/>
        <v>675.37200000000007</v>
      </c>
      <c r="I111" s="38">
        <f t="shared" si="8"/>
        <v>100</v>
      </c>
    </row>
    <row r="112" spans="1:9" ht="25.5" customHeight="1" outlineLevel="5">
      <c r="A112" s="15" t="s">
        <v>87</v>
      </c>
      <c r="B112" s="16" t="s">
        <v>1</v>
      </c>
      <c r="C112" s="17" t="s">
        <v>71</v>
      </c>
      <c r="D112" s="17" t="s">
        <v>63</v>
      </c>
      <c r="E112" s="16" t="s">
        <v>27</v>
      </c>
      <c r="F112" s="16" t="s">
        <v>3</v>
      </c>
      <c r="G112" s="34">
        <f t="shared" si="14"/>
        <v>675.37200000000007</v>
      </c>
      <c r="H112" s="34">
        <f t="shared" si="14"/>
        <v>675.37200000000007</v>
      </c>
      <c r="I112" s="40">
        <f t="shared" si="8"/>
        <v>100</v>
      </c>
    </row>
    <row r="113" spans="1:9" ht="25.5" customHeight="1" outlineLevel="6">
      <c r="A113" s="15" t="s">
        <v>95</v>
      </c>
      <c r="B113" s="16" t="s">
        <v>1</v>
      </c>
      <c r="C113" s="17" t="s">
        <v>71</v>
      </c>
      <c r="D113" s="17" t="s">
        <v>63</v>
      </c>
      <c r="E113" s="16" t="s">
        <v>41</v>
      </c>
      <c r="F113" s="16" t="s">
        <v>3</v>
      </c>
      <c r="G113" s="34">
        <f>G114+G115</f>
        <v>675.37200000000007</v>
      </c>
      <c r="H113" s="34">
        <f>H114+H115</f>
        <v>675.37200000000007</v>
      </c>
      <c r="I113" s="40">
        <f t="shared" si="8"/>
        <v>100</v>
      </c>
    </row>
    <row r="114" spans="1:9" ht="30" customHeight="1" outlineLevel="7">
      <c r="A114" s="15" t="s">
        <v>79</v>
      </c>
      <c r="B114" s="16" t="s">
        <v>1</v>
      </c>
      <c r="C114" s="17" t="s">
        <v>71</v>
      </c>
      <c r="D114" s="17" t="s">
        <v>63</v>
      </c>
      <c r="E114" s="16" t="s">
        <v>41</v>
      </c>
      <c r="F114" s="16" t="s">
        <v>9</v>
      </c>
      <c r="G114" s="56">
        <v>652.49300000000005</v>
      </c>
      <c r="H114" s="57">
        <v>652.49300000000005</v>
      </c>
      <c r="I114" s="40">
        <f t="shared" si="8"/>
        <v>100</v>
      </c>
    </row>
    <row r="115" spans="1:9" ht="36" customHeight="1" outlineLevel="7">
      <c r="A115" s="15" t="s">
        <v>94</v>
      </c>
      <c r="B115" s="16" t="s">
        <v>1</v>
      </c>
      <c r="C115" s="17" t="s">
        <v>71</v>
      </c>
      <c r="D115" s="17" t="s">
        <v>63</v>
      </c>
      <c r="E115" s="16" t="s">
        <v>41</v>
      </c>
      <c r="F115" s="50">
        <v>400</v>
      </c>
      <c r="G115" s="47">
        <v>22.879000000000001</v>
      </c>
      <c r="H115" s="36">
        <v>22.879000000000001</v>
      </c>
      <c r="I115" s="40">
        <f t="shared" si="8"/>
        <v>100</v>
      </c>
    </row>
    <row r="116" spans="1:9" ht="25.5" customHeight="1" outlineLevel="2">
      <c r="A116" s="18" t="s">
        <v>112</v>
      </c>
      <c r="B116" s="26" t="s">
        <v>1</v>
      </c>
      <c r="C116" s="27" t="s">
        <v>71</v>
      </c>
      <c r="D116" s="27" t="s">
        <v>67</v>
      </c>
      <c r="E116" s="26" t="s">
        <v>2</v>
      </c>
      <c r="F116" s="26" t="s">
        <v>3</v>
      </c>
      <c r="G116" s="44">
        <f>G117+G129</f>
        <v>5156.7999999999993</v>
      </c>
      <c r="H116" s="44">
        <f>H117+H129</f>
        <v>4400.2510000000002</v>
      </c>
      <c r="I116" s="38">
        <f t="shared" si="8"/>
        <v>85.329099441514131</v>
      </c>
    </row>
    <row r="117" spans="1:9" ht="60" customHeight="1" outlineLevel="3">
      <c r="A117" s="18" t="s">
        <v>134</v>
      </c>
      <c r="B117" s="26" t="s">
        <v>1</v>
      </c>
      <c r="C117" s="27" t="s">
        <v>71</v>
      </c>
      <c r="D117" s="27" t="s">
        <v>67</v>
      </c>
      <c r="E117" s="26" t="s">
        <v>4</v>
      </c>
      <c r="F117" s="26" t="s">
        <v>3</v>
      </c>
      <c r="G117" s="33">
        <f>G118</f>
        <v>3947.2189999999996</v>
      </c>
      <c r="H117" s="33">
        <f>H118</f>
        <v>3550.9450000000002</v>
      </c>
      <c r="I117" s="38">
        <f t="shared" si="8"/>
        <v>89.960678644888986</v>
      </c>
    </row>
    <row r="118" spans="1:9" ht="25.5" customHeight="1" outlineLevel="5">
      <c r="A118" s="18" t="s">
        <v>112</v>
      </c>
      <c r="B118" s="26" t="s">
        <v>1</v>
      </c>
      <c r="C118" s="27" t="s">
        <v>71</v>
      </c>
      <c r="D118" s="27" t="s">
        <v>67</v>
      </c>
      <c r="E118" s="26" t="s">
        <v>42</v>
      </c>
      <c r="F118" s="26" t="s">
        <v>3</v>
      </c>
      <c r="G118" s="33">
        <f>G119+G124+G126+G122</f>
        <v>3947.2189999999996</v>
      </c>
      <c r="H118" s="33">
        <f>H119+H124+H126+H122</f>
        <v>3550.9450000000002</v>
      </c>
      <c r="I118" s="38">
        <f t="shared" si="8"/>
        <v>89.960678644888986</v>
      </c>
    </row>
    <row r="119" spans="1:9" ht="25.5" customHeight="1" outlineLevel="6">
      <c r="A119" s="18" t="s">
        <v>113</v>
      </c>
      <c r="B119" s="26" t="s">
        <v>1</v>
      </c>
      <c r="C119" s="27" t="s">
        <v>71</v>
      </c>
      <c r="D119" s="27" t="s">
        <v>67</v>
      </c>
      <c r="E119" s="26" t="s">
        <v>43</v>
      </c>
      <c r="F119" s="26" t="s">
        <v>3</v>
      </c>
      <c r="G119" s="33">
        <f>G120+G121</f>
        <v>980</v>
      </c>
      <c r="H119" s="33">
        <f>H120+H121</f>
        <v>779.13300000000004</v>
      </c>
      <c r="I119" s="38">
        <f t="shared" si="8"/>
        <v>79.503367346938774</v>
      </c>
    </row>
    <row r="120" spans="1:9" ht="35.25" customHeight="1" outlineLevel="7">
      <c r="A120" s="15" t="s">
        <v>79</v>
      </c>
      <c r="B120" s="16" t="s">
        <v>1</v>
      </c>
      <c r="C120" s="17" t="s">
        <v>71</v>
      </c>
      <c r="D120" s="17" t="s">
        <v>67</v>
      </c>
      <c r="E120" s="16" t="s">
        <v>43</v>
      </c>
      <c r="F120" s="16" t="s">
        <v>9</v>
      </c>
      <c r="G120" s="34">
        <v>820</v>
      </c>
      <c r="H120" s="36">
        <v>650.90499999999997</v>
      </c>
      <c r="I120" s="40">
        <f t="shared" si="8"/>
        <v>79.378658536585363</v>
      </c>
    </row>
    <row r="121" spans="1:9" ht="25.5" customHeight="1" outlineLevel="7">
      <c r="A121" s="15" t="s">
        <v>80</v>
      </c>
      <c r="B121" s="16" t="s">
        <v>1</v>
      </c>
      <c r="C121" s="17" t="s">
        <v>71</v>
      </c>
      <c r="D121" s="17" t="s">
        <v>67</v>
      </c>
      <c r="E121" s="16" t="s">
        <v>43</v>
      </c>
      <c r="F121" s="16" t="s">
        <v>10</v>
      </c>
      <c r="G121" s="34">
        <v>160</v>
      </c>
      <c r="H121" s="36">
        <v>128.22800000000001</v>
      </c>
      <c r="I121" s="40">
        <f t="shared" si="8"/>
        <v>80.142500000000013</v>
      </c>
    </row>
    <row r="122" spans="1:9" ht="25.5" customHeight="1" outlineLevel="6">
      <c r="A122" s="18" t="s">
        <v>114</v>
      </c>
      <c r="B122" s="26" t="s">
        <v>1</v>
      </c>
      <c r="C122" s="27" t="s">
        <v>71</v>
      </c>
      <c r="D122" s="27" t="s">
        <v>67</v>
      </c>
      <c r="E122" s="26" t="s">
        <v>44</v>
      </c>
      <c r="F122" s="26" t="s">
        <v>3</v>
      </c>
      <c r="G122" s="33">
        <f>G123</f>
        <v>151.47499999999999</v>
      </c>
      <c r="H122" s="33">
        <f>H123</f>
        <v>149.851</v>
      </c>
      <c r="I122" s="38">
        <f t="shared" si="8"/>
        <v>98.927875887110091</v>
      </c>
    </row>
    <row r="123" spans="1:9" ht="39.75" customHeight="1" outlineLevel="7">
      <c r="A123" s="15" t="s">
        <v>79</v>
      </c>
      <c r="B123" s="16" t="s">
        <v>1</v>
      </c>
      <c r="C123" s="17" t="s">
        <v>71</v>
      </c>
      <c r="D123" s="17" t="s">
        <v>67</v>
      </c>
      <c r="E123" s="16" t="s">
        <v>44</v>
      </c>
      <c r="F123" s="16" t="s">
        <v>9</v>
      </c>
      <c r="G123" s="34">
        <v>151.47499999999999</v>
      </c>
      <c r="H123" s="36">
        <v>149.851</v>
      </c>
      <c r="I123" s="40">
        <f t="shared" si="8"/>
        <v>98.927875887110091</v>
      </c>
    </row>
    <row r="124" spans="1:9" ht="25.5" customHeight="1" outlineLevel="6">
      <c r="A124" s="18" t="s">
        <v>115</v>
      </c>
      <c r="B124" s="26" t="s">
        <v>1</v>
      </c>
      <c r="C124" s="27" t="s">
        <v>71</v>
      </c>
      <c r="D124" s="27" t="s">
        <v>67</v>
      </c>
      <c r="E124" s="26" t="s">
        <v>45</v>
      </c>
      <c r="F124" s="26" t="s">
        <v>3</v>
      </c>
      <c r="G124" s="33">
        <f>G125</f>
        <v>405.72</v>
      </c>
      <c r="H124" s="33">
        <f>H125</f>
        <v>405.42099999999999</v>
      </c>
      <c r="I124" s="38">
        <f t="shared" si="8"/>
        <v>99.926303854875272</v>
      </c>
    </row>
    <row r="125" spans="1:9" ht="78" customHeight="1" outlineLevel="7">
      <c r="A125" s="15" t="s">
        <v>76</v>
      </c>
      <c r="B125" s="16" t="s">
        <v>1</v>
      </c>
      <c r="C125" s="17" t="s">
        <v>71</v>
      </c>
      <c r="D125" s="17" t="s">
        <v>67</v>
      </c>
      <c r="E125" s="16" t="s">
        <v>45</v>
      </c>
      <c r="F125" s="16" t="s">
        <v>7</v>
      </c>
      <c r="G125" s="34">
        <v>405.72</v>
      </c>
      <c r="H125" s="36">
        <v>405.42099999999999</v>
      </c>
      <c r="I125" s="40">
        <f t="shared" si="8"/>
        <v>99.926303854875272</v>
      </c>
    </row>
    <row r="126" spans="1:9" ht="25.5" customHeight="1" outlineLevel="6">
      <c r="A126" s="18" t="s">
        <v>116</v>
      </c>
      <c r="B126" s="26" t="s">
        <v>1</v>
      </c>
      <c r="C126" s="27" t="s">
        <v>71</v>
      </c>
      <c r="D126" s="27" t="s">
        <v>67</v>
      </c>
      <c r="E126" s="26" t="s">
        <v>46</v>
      </c>
      <c r="F126" s="26" t="s">
        <v>3</v>
      </c>
      <c r="G126" s="33">
        <f>G127+G128</f>
        <v>2410.0239999999999</v>
      </c>
      <c r="H126" s="33">
        <f>H127+H128</f>
        <v>2216.54</v>
      </c>
      <c r="I126" s="38">
        <f t="shared" si="8"/>
        <v>91.971698207154787</v>
      </c>
    </row>
    <row r="127" spans="1:9" ht="80.25" customHeight="1" outlineLevel="7">
      <c r="A127" s="15" t="s">
        <v>117</v>
      </c>
      <c r="B127" s="16" t="s">
        <v>1</v>
      </c>
      <c r="C127" s="17" t="s">
        <v>71</v>
      </c>
      <c r="D127" s="17" t="s">
        <v>67</v>
      </c>
      <c r="E127" s="16" t="s">
        <v>46</v>
      </c>
      <c r="F127" s="16" t="s">
        <v>7</v>
      </c>
      <c r="G127" s="34">
        <v>1080</v>
      </c>
      <c r="H127" s="36">
        <v>1078.1130000000001</v>
      </c>
      <c r="I127" s="40">
        <f t="shared" si="8"/>
        <v>99.825277777777785</v>
      </c>
    </row>
    <row r="128" spans="1:9" ht="38.25" customHeight="1" outlineLevel="7">
      <c r="A128" s="15" t="s">
        <v>79</v>
      </c>
      <c r="B128" s="16" t="s">
        <v>1</v>
      </c>
      <c r="C128" s="17" t="s">
        <v>71</v>
      </c>
      <c r="D128" s="17" t="s">
        <v>67</v>
      </c>
      <c r="E128" s="16" t="s">
        <v>46</v>
      </c>
      <c r="F128" s="16" t="s">
        <v>9</v>
      </c>
      <c r="G128" s="34">
        <v>1330.0239999999999</v>
      </c>
      <c r="H128" s="36">
        <v>1138.4269999999999</v>
      </c>
      <c r="I128" s="40">
        <f t="shared" si="8"/>
        <v>85.59447047572074</v>
      </c>
    </row>
    <row r="129" spans="1:9" ht="67.5" customHeight="1" outlineLevel="3">
      <c r="A129" s="18" t="s">
        <v>152</v>
      </c>
      <c r="B129" s="26" t="s">
        <v>1</v>
      </c>
      <c r="C129" s="27" t="s">
        <v>71</v>
      </c>
      <c r="D129" s="27" t="s">
        <v>67</v>
      </c>
      <c r="E129" s="26" t="s">
        <v>17</v>
      </c>
      <c r="F129" s="26" t="s">
        <v>3</v>
      </c>
      <c r="G129" s="33">
        <f t="shared" ref="G129:H131" si="15">G130</f>
        <v>1209.5809999999999</v>
      </c>
      <c r="H129" s="33">
        <f t="shared" si="15"/>
        <v>849.30600000000004</v>
      </c>
      <c r="I129" s="38">
        <f t="shared" si="8"/>
        <v>70.214892595039117</v>
      </c>
    </row>
    <row r="130" spans="1:9" ht="25.5" customHeight="1" outlineLevel="5">
      <c r="A130" s="15" t="s">
        <v>87</v>
      </c>
      <c r="B130" s="16" t="s">
        <v>1</v>
      </c>
      <c r="C130" s="17" t="s">
        <v>71</v>
      </c>
      <c r="D130" s="17" t="s">
        <v>67</v>
      </c>
      <c r="E130" s="16" t="s">
        <v>18</v>
      </c>
      <c r="F130" s="16" t="s">
        <v>3</v>
      </c>
      <c r="G130" s="33">
        <f t="shared" si="15"/>
        <v>1209.5809999999999</v>
      </c>
      <c r="H130" s="33">
        <f t="shared" si="15"/>
        <v>849.30600000000004</v>
      </c>
      <c r="I130" s="38">
        <f t="shared" si="8"/>
        <v>70.214892595039117</v>
      </c>
    </row>
    <row r="131" spans="1:9" ht="35.25" customHeight="1" outlineLevel="6">
      <c r="A131" s="15" t="s">
        <v>88</v>
      </c>
      <c r="B131" s="16" t="s">
        <v>1</v>
      </c>
      <c r="C131" s="17" t="s">
        <v>71</v>
      </c>
      <c r="D131" s="17" t="s">
        <v>67</v>
      </c>
      <c r="E131" s="16" t="s">
        <v>19</v>
      </c>
      <c r="F131" s="16" t="s">
        <v>3</v>
      </c>
      <c r="G131" s="34">
        <f t="shared" si="15"/>
        <v>1209.5809999999999</v>
      </c>
      <c r="H131" s="34">
        <f t="shared" si="15"/>
        <v>849.30600000000004</v>
      </c>
      <c r="I131" s="38">
        <f t="shared" si="8"/>
        <v>70.214892595039117</v>
      </c>
    </row>
    <row r="132" spans="1:9" ht="41.25" customHeight="1" outlineLevel="7">
      <c r="A132" s="15" t="s">
        <v>79</v>
      </c>
      <c r="B132" s="16" t="s">
        <v>1</v>
      </c>
      <c r="C132" s="17" t="s">
        <v>71</v>
      </c>
      <c r="D132" s="17" t="s">
        <v>67</v>
      </c>
      <c r="E132" s="16" t="s">
        <v>19</v>
      </c>
      <c r="F132" s="16" t="s">
        <v>9</v>
      </c>
      <c r="G132" s="34">
        <v>1209.5809999999999</v>
      </c>
      <c r="H132" s="36">
        <v>849.30600000000004</v>
      </c>
      <c r="I132" s="38">
        <f t="shared" si="8"/>
        <v>70.214892595039117</v>
      </c>
    </row>
    <row r="133" spans="1:9" ht="18.75" customHeight="1" outlineLevel="5">
      <c r="A133" s="18" t="s">
        <v>123</v>
      </c>
      <c r="B133" s="26" t="s">
        <v>1</v>
      </c>
      <c r="C133" s="27" t="s">
        <v>68</v>
      </c>
      <c r="D133" s="27" t="s">
        <v>61</v>
      </c>
      <c r="E133" s="26" t="s">
        <v>2</v>
      </c>
      <c r="F133" s="26" t="s">
        <v>3</v>
      </c>
      <c r="G133" s="33">
        <f>G134+G139</f>
        <v>408.23200000000003</v>
      </c>
      <c r="H133" s="33">
        <f>H134+H139</f>
        <v>347.79199999999997</v>
      </c>
      <c r="I133" s="38">
        <f t="shared" ref="I133:I143" si="16">H133/G133*100</f>
        <v>85.194693213662802</v>
      </c>
    </row>
    <row r="134" spans="1:9" ht="17.25" customHeight="1" outlineLevel="6">
      <c r="A134" s="18" t="s">
        <v>122</v>
      </c>
      <c r="B134" s="26" t="s">
        <v>1</v>
      </c>
      <c r="C134" s="27" t="s">
        <v>68</v>
      </c>
      <c r="D134" s="27" t="s">
        <v>62</v>
      </c>
      <c r="E134" s="26" t="s">
        <v>2</v>
      </c>
      <c r="F134" s="26" t="s">
        <v>3</v>
      </c>
      <c r="G134" s="33">
        <f>G135</f>
        <v>393.23200000000003</v>
      </c>
      <c r="H134" s="33">
        <f>H135</f>
        <v>332.79199999999997</v>
      </c>
      <c r="I134" s="38">
        <f t="shared" si="16"/>
        <v>84.629938560442667</v>
      </c>
    </row>
    <row r="135" spans="1:9" ht="60" customHeight="1" outlineLevel="7">
      <c r="A135" s="18" t="s">
        <v>134</v>
      </c>
      <c r="B135" s="26" t="s">
        <v>1</v>
      </c>
      <c r="C135" s="27" t="s">
        <v>68</v>
      </c>
      <c r="D135" s="27" t="s">
        <v>62</v>
      </c>
      <c r="E135" s="26" t="s">
        <v>4</v>
      </c>
      <c r="F135" s="26" t="s">
        <v>3</v>
      </c>
      <c r="G135" s="33">
        <f>G136</f>
        <v>393.23200000000003</v>
      </c>
      <c r="H135" s="33">
        <f>H136</f>
        <v>332.79199999999997</v>
      </c>
      <c r="I135" s="38">
        <f t="shared" si="16"/>
        <v>84.629938560442667</v>
      </c>
    </row>
    <row r="136" spans="1:9" ht="25.5" customHeight="1" outlineLevel="2">
      <c r="A136" s="18" t="s">
        <v>87</v>
      </c>
      <c r="B136" s="16" t="s">
        <v>1</v>
      </c>
      <c r="C136" s="17" t="s">
        <v>68</v>
      </c>
      <c r="D136" s="17" t="s">
        <v>62</v>
      </c>
      <c r="E136" s="16" t="s">
        <v>47</v>
      </c>
      <c r="F136" s="16" t="s">
        <v>3</v>
      </c>
      <c r="G136" s="34">
        <v>393.23200000000003</v>
      </c>
      <c r="H136" s="34">
        <v>332.79199999999997</v>
      </c>
      <c r="I136" s="38">
        <f t="shared" si="16"/>
        <v>84.629938560442667</v>
      </c>
    </row>
    <row r="137" spans="1:9" ht="35.25" customHeight="1" outlineLevel="3">
      <c r="A137" s="18" t="s">
        <v>121</v>
      </c>
      <c r="B137" s="16" t="s">
        <v>1</v>
      </c>
      <c r="C137" s="17" t="s">
        <v>68</v>
      </c>
      <c r="D137" s="17" t="s">
        <v>62</v>
      </c>
      <c r="E137" s="16" t="s">
        <v>48</v>
      </c>
      <c r="F137" s="16" t="s">
        <v>3</v>
      </c>
      <c r="G137" s="34">
        <v>393.23200000000003</v>
      </c>
      <c r="H137" s="34">
        <v>332.79199999999997</v>
      </c>
      <c r="I137" s="38">
        <f t="shared" si="16"/>
        <v>84.629938560442667</v>
      </c>
    </row>
    <row r="138" spans="1:9" ht="25.5" customHeight="1" outlineLevel="5">
      <c r="A138" s="18" t="s">
        <v>120</v>
      </c>
      <c r="B138" s="16" t="s">
        <v>1</v>
      </c>
      <c r="C138" s="17" t="s">
        <v>68</v>
      </c>
      <c r="D138" s="17" t="s">
        <v>62</v>
      </c>
      <c r="E138" s="16" t="s">
        <v>48</v>
      </c>
      <c r="F138" s="16" t="s">
        <v>49</v>
      </c>
      <c r="G138" s="34">
        <v>393.23200000000003</v>
      </c>
      <c r="H138" s="34">
        <v>332.79199999999997</v>
      </c>
      <c r="I138" s="38">
        <f t="shared" si="16"/>
        <v>84.629938560442667</v>
      </c>
    </row>
    <row r="139" spans="1:9" ht="25.5" customHeight="1" outlineLevel="6">
      <c r="A139" s="18" t="s">
        <v>119</v>
      </c>
      <c r="B139" s="16" t="s">
        <v>1</v>
      </c>
      <c r="C139" s="27" t="s">
        <v>68</v>
      </c>
      <c r="D139" s="27" t="s">
        <v>73</v>
      </c>
      <c r="E139" s="26" t="s">
        <v>2</v>
      </c>
      <c r="F139" s="26" t="s">
        <v>3</v>
      </c>
      <c r="G139" s="33">
        <v>15</v>
      </c>
      <c r="H139" s="33">
        <v>15</v>
      </c>
      <c r="I139" s="38">
        <f t="shared" si="16"/>
        <v>100</v>
      </c>
    </row>
    <row r="140" spans="1:9" ht="64.5" customHeight="1" outlineLevel="7">
      <c r="A140" s="18" t="s">
        <v>147</v>
      </c>
      <c r="B140" s="26" t="s">
        <v>1</v>
      </c>
      <c r="C140" s="27" t="s">
        <v>68</v>
      </c>
      <c r="D140" s="27" t="s">
        <v>73</v>
      </c>
      <c r="E140" s="26" t="s">
        <v>50</v>
      </c>
      <c r="F140" s="26" t="s">
        <v>3</v>
      </c>
      <c r="G140" s="33">
        <v>15</v>
      </c>
      <c r="H140" s="33">
        <v>15</v>
      </c>
      <c r="I140" s="38">
        <f t="shared" si="16"/>
        <v>100</v>
      </c>
    </row>
    <row r="141" spans="1:9" ht="25.5" customHeight="1">
      <c r="A141" s="15" t="s">
        <v>87</v>
      </c>
      <c r="B141" s="16" t="s">
        <v>1</v>
      </c>
      <c r="C141" s="17" t="s">
        <v>68</v>
      </c>
      <c r="D141" s="17" t="s">
        <v>73</v>
      </c>
      <c r="E141" s="16" t="s">
        <v>51</v>
      </c>
      <c r="F141" s="16" t="s">
        <v>3</v>
      </c>
      <c r="G141" s="34">
        <v>15</v>
      </c>
      <c r="H141" s="34">
        <v>15</v>
      </c>
      <c r="I141" s="38">
        <f t="shared" si="16"/>
        <v>100</v>
      </c>
    </row>
    <row r="142" spans="1:9" ht="25.5" customHeight="1">
      <c r="A142" s="15" t="s">
        <v>118</v>
      </c>
      <c r="B142" s="16" t="s">
        <v>1</v>
      </c>
      <c r="C142" s="17" t="s">
        <v>68</v>
      </c>
      <c r="D142" s="17" t="s">
        <v>73</v>
      </c>
      <c r="E142" s="16" t="s">
        <v>52</v>
      </c>
      <c r="F142" s="16" t="s">
        <v>3</v>
      </c>
      <c r="G142" s="34">
        <v>15</v>
      </c>
      <c r="H142" s="34">
        <v>15</v>
      </c>
      <c r="I142" s="38">
        <f t="shared" si="16"/>
        <v>100</v>
      </c>
    </row>
    <row r="143" spans="1:9" ht="25.5" customHeight="1">
      <c r="A143" s="15" t="s">
        <v>79</v>
      </c>
      <c r="B143" s="16" t="s">
        <v>1</v>
      </c>
      <c r="C143" s="17" t="s">
        <v>68</v>
      </c>
      <c r="D143" s="17" t="s">
        <v>73</v>
      </c>
      <c r="E143" s="16" t="s">
        <v>52</v>
      </c>
      <c r="F143" s="16" t="s">
        <v>9</v>
      </c>
      <c r="G143" s="34">
        <v>15</v>
      </c>
      <c r="H143" s="34">
        <v>15</v>
      </c>
      <c r="I143" s="38">
        <f t="shared" si="16"/>
        <v>100</v>
      </c>
    </row>
    <row r="144" spans="1:9">
      <c r="A144" s="63" t="s">
        <v>53</v>
      </c>
      <c r="B144" s="64"/>
      <c r="C144" s="64"/>
      <c r="D144" s="64"/>
      <c r="E144" s="64"/>
      <c r="F144" s="64"/>
      <c r="G144" s="11">
        <f>G11</f>
        <v>26455.599999999995</v>
      </c>
      <c r="H144" s="11">
        <f>H11</f>
        <v>22505.171999999999</v>
      </c>
    </row>
    <row r="145" spans="1:7">
      <c r="A145" s="4"/>
      <c r="B145" s="4"/>
      <c r="C145" s="4"/>
      <c r="D145" s="4"/>
      <c r="E145" s="4"/>
      <c r="F145" s="4"/>
      <c r="G145" s="9"/>
    </row>
    <row r="146" spans="1:7">
      <c r="A146" s="13"/>
      <c r="B146" s="14"/>
      <c r="C146" s="14"/>
      <c r="D146" s="14"/>
      <c r="E146" s="14"/>
      <c r="F146" s="14"/>
      <c r="G146" s="14"/>
    </row>
  </sheetData>
  <mergeCells count="8">
    <mergeCell ref="F1:G1"/>
    <mergeCell ref="A8:I8"/>
    <mergeCell ref="A9:I9"/>
    <mergeCell ref="A144:F144"/>
    <mergeCell ref="F2:G2"/>
    <mergeCell ref="F4:G4"/>
    <mergeCell ref="A7:I7"/>
    <mergeCell ref="A6:I6"/>
  </mergeCells>
  <pageMargins left="0.78749999999999998" right="0.59027779999999996" top="0.59027779999999996" bottom="0.59027779999999996" header="0.39374999999999999" footer="0.51180550000000002"/>
  <pageSetup paperSize="9" scale="62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FB54BAF-7F85-4251-932E-D1784E946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DESKTOP\Владелец</dc:creator>
  <cp:lastModifiedBy>Владелец</cp:lastModifiedBy>
  <cp:lastPrinted>2022-05-19T14:02:49Z</cp:lastPrinted>
  <dcterms:created xsi:type="dcterms:W3CDTF">2020-10-02T13:33:08Z</dcterms:created>
  <dcterms:modified xsi:type="dcterms:W3CDTF">2022-05-19T14:03:37Z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10.08.2018 11_58_46)(7).xlsx</vt:lpwstr>
  </property>
  <property fmtid="{D5CDD505-2E9C-101B-9397-08002B2CF9AE}" pid="3" name="Название отчета">
    <vt:lpwstr>Вариант (новый от 10.08.2018 11_58_46)(7).xlsx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20.1.1823.1318769367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a_4317005478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